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<sst xmlns="http://schemas.openxmlformats.org/spreadsheetml/2006/main" count="114" uniqueCount="58">
  <si>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</si>
  <si>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</si>
  <si>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</si>
  <si>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</si>
  <si>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</si>
  <si>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</si>
  <si>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</si>
  <si>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</si>
  <si>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</si>
  <si>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</si>
  <si>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</si>
  <si>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</si>
  <si>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</si>
  <si>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</si>
  <si>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</si>
  <si>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</si>
  <si>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</si>
  <si>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</si>
  <si>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</si>
  <si>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</si>
  <si>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</si>
  <si>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</si>
  <si>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</si>
  <si>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</si>
  <si>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</si>
  <si>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</si>
  <si>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</si>
  <si>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</si>
  <si>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</si>
  <si>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</si>
  <si>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</si>
  <si>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</si>
  <si>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</si>
  <si>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</si>
  <si>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</si>
  <si>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</si>
  <si>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</si>
  <si>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</si>
  <si>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</si>
  <si>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</si>
  <si>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</si>
  <si>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</si>
  <si>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</si>
  <si>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t>Item for  Supply</t>
  </si>
  <si>
    <r>
      <t xml:space="preserve">Supplying and Engaging man power (Total amount for Minimum man power as per Section VI of the tender document) for supply of manpower from IIT (BHU) Varanasi premises. </t>
    </r>
    <r>
      <rPr>
        <b/>
        <sz val="14"/>
        <color indexed="8"/>
        <rFont val="Times New Roman"/>
        <family val="1"/>
      </rPr>
      <t xml:space="preserve"> 
(Rate must be as per the current minimum rates of wages including VDA for area “B” at Varanasi as per the order of Ministry of Labour and Employment, Govt. Of India and include EPF and ESI contributions also) </t>
    </r>
  </si>
  <si>
    <r>
      <t xml:space="preserve">Gross Wages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</si>
  <si>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 xml:space="preserve">Admin./Service Charges in Percentage </t>
  </si>
  <si>
    <r>
      <t xml:space="preserve">Mandatory deduction, if Any
in
</t>
    </r>
    <r>
      <rPr>
        <b/>
        <sz val="11"/>
        <color indexed="10"/>
        <rFont val="Arial"/>
        <family val="2"/>
      </rPr>
      <t>Rs.      P</t>
    </r>
  </si>
  <si>
    <r>
      <t xml:space="preserve">Net Pay
in
</t>
    </r>
    <r>
      <rPr>
        <b/>
        <sz val="11"/>
        <color indexed="10"/>
        <rFont val="Arial"/>
        <family val="2"/>
      </rPr>
      <t>Rs.      P</t>
    </r>
  </si>
  <si>
    <t xml:space="preserve">Supplying and Engaging man power (Total amount for Minimum man power as per Section VI of the tender document) for supply of manpower from IIT (BHU) Varanasi premises.  
(Rate must be as per the current minimum rates of wages including VDA for area “B” at Varanasi as per the order of Ministry of Labour and Employment, Govt. Of India and include EPF and ESI contributions also) </t>
  </si>
  <si>
    <t xml:space="preserve">    Per
 Month</t>
  </si>
  <si>
    <t>Tender Inviting Authority: Registrar, IIT(BHU), Varanasi.</t>
  </si>
  <si>
    <r>
      <t xml:space="preserve">Total charges for consumables, equipment/machinery
in
</t>
    </r>
    <r>
      <rPr>
        <b/>
        <sz val="11"/>
        <color indexed="10"/>
        <rFont val="Arial"/>
        <family val="2"/>
      </rPr>
      <t>Rs.      P</t>
    </r>
  </si>
  <si>
    <r>
      <t xml:space="preserve">Admin./Service Charges in  
in
</t>
    </r>
    <r>
      <rPr>
        <b/>
        <sz val="11"/>
        <color indexed="10"/>
        <rFont val="Arial"/>
        <family val="2"/>
      </rPr>
      <t>Rs.      P</t>
    </r>
  </si>
  <si>
    <t>Admin./Service Charges in Percentage</t>
  </si>
  <si>
    <r>
      <t xml:space="preserve">TOTAL AMOUNT  
in
</t>
    </r>
    <r>
      <rPr>
        <b/>
        <sz val="11"/>
        <color indexed="10"/>
        <rFont val="Arial"/>
        <family val="2"/>
      </rPr>
      <t>Rs.      P</t>
    </r>
  </si>
  <si>
    <t>Name of Work: Providing supply of manpower services in IIT (BHU), Varanasi.</t>
  </si>
  <si>
    <t>Contract No:  IIT (BHU)/ Admin/2020-21/01, Dated 29.09.2020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</si>
</sst>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24" fillId="0" borderId="22" xfId="0" applyFont="1" applyFill="1" applyBorder="1" applyAlignment="1">
      <alignment horizontal="left" vertical="top" wrapText="1"/>
    </xf>
    <xf numFmtId="0" fontId="4" fillId="0" borderId="13" xfId="55" applyNumberFormat="1" applyFont="1" applyFill="1" applyBorder="1" applyAlignment="1">
      <alignment horizontal="left" vertical="top" wrapText="1"/>
      <protection/>
    </xf>
    <xf numFmtId="0" fontId="5" fillId="0" borderId="0" xfId="55" applyNumberFormat="1" applyFont="1" applyFill="1" applyAlignment="1">
      <alignment vertical="top" wrapText="1"/>
      <protection/>
    </xf>
    <xf numFmtId="2" fontId="7" fillId="0" borderId="22" xfId="55" applyNumberFormat="1" applyFont="1" applyFill="1" applyBorder="1" applyAlignment="1" applyProtection="1">
      <alignment horizontal="center" vertical="top" wrapText="1"/>
      <protection locked="0"/>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G14" sqref="BG14"/>
    </sheetView>
  </sheetViews>
  <sheetFormatPr defaultColWidth="9.140625" defaultRowHeight="15"/>
  <cols>
    <col min="1" max="1" width="14.28125" style="1" customWidth="1"/>
    <col min="2" max="2" width="70.140625" style="1" customWidth="1"/>
    <col min="3" max="3" width="13.57421875" style="1" hidden="1" customWidth="1"/>
    <col min="4" max="4" width="12.421875" style="1" customWidth="1"/>
    <col min="5" max="5" width="9.140625" style="1" customWidth="1"/>
    <col min="6" max="6" width="13.140625" style="1" hidden="1" customWidth="1"/>
    <col min="7" max="12" width="9.140625" style="1" hidden="1" customWidth="1"/>
    <col min="13" max="13" width="19.421875" style="1" customWidth="1"/>
    <col min="14" max="14" width="18.28125" style="2" hidden="1" customWidth="1"/>
    <col min="15" max="15" width="18.140625" style="1" customWidth="1"/>
    <col min="16" max="16" width="17.421875" style="1" customWidth="1"/>
    <col min="17" max="17" width="16.00390625" style="1" customWidth="1"/>
    <col min="18" max="18" width="17.140625" style="1" customWidth="1"/>
    <col min="19" max="19" width="19.28125" style="1" hidden="1" customWidth="1"/>
    <col min="20" max="20" width="18.140625" style="1" hidden="1" customWidth="1"/>
    <col min="21" max="52" width="9.140625" style="1" hidden="1" customWidth="1"/>
    <col min="53" max="53" width="21.140625" style="1" hidden="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6" t="str">
        <f>B2&amp;" BoQ"</f>
        <v>Item Wise BoQ</v>
      </c>
      <c r="B1" s="86"/>
      <c r="C1" s="86"/>
      <c r="D1" s="86"/>
      <c r="E1" s="86"/>
      <c r="F1" s="86"/>
      <c r="G1" s="86"/>
      <c r="H1" s="86"/>
      <c r="I1" s="86"/>
      <c r="J1" s="86"/>
      <c r="K1" s="86"/>
      <c r="L1" s="8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7" t="s">
        <v>51</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10"/>
      <c r="IF4" s="10"/>
      <c r="IG4" s="10"/>
      <c r="IH4" s="10"/>
      <c r="II4" s="10"/>
    </row>
    <row r="5" spans="1:243" s="9" customFormat="1" ht="30" customHeight="1">
      <c r="A5" s="87" t="s">
        <v>56</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10"/>
      <c r="IF5" s="10"/>
      <c r="IG5" s="10"/>
      <c r="IH5" s="10"/>
      <c r="II5" s="10"/>
    </row>
    <row r="6" spans="1:243" s="9" customFormat="1" ht="30" customHeight="1">
      <c r="A6" s="87" t="s">
        <v>57</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10"/>
      <c r="IF6" s="10"/>
      <c r="IG6" s="10"/>
      <c r="IH6" s="10"/>
      <c r="II6" s="10"/>
    </row>
    <row r="7" spans="1:243" s="9" customFormat="1" ht="29.25" customHeight="1" hidden="1">
      <c r="A7" s="88" t="s">
        <v>6</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10"/>
      <c r="IF7" s="10"/>
      <c r="IG7" s="10"/>
      <c r="IH7" s="10"/>
      <c r="II7" s="10"/>
    </row>
    <row r="8" spans="1:243" s="12" customFormat="1" ht="90" customHeight="1">
      <c r="A8" s="11" t="s">
        <v>39</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E8" s="13"/>
      <c r="IF8" s="13"/>
      <c r="IG8" s="13"/>
      <c r="IH8" s="13"/>
      <c r="II8" s="13"/>
    </row>
    <row r="9" spans="1:243" s="14" customFormat="1" ht="61.5" customHeight="1">
      <c r="A9" s="84" t="s">
        <v>7</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120" customHeight="1">
      <c r="A11" s="16" t="s">
        <v>14</v>
      </c>
      <c r="B11" s="19" t="s">
        <v>15</v>
      </c>
      <c r="C11" s="19" t="s">
        <v>16</v>
      </c>
      <c r="D11" s="19" t="s">
        <v>17</v>
      </c>
      <c r="E11" s="19" t="s">
        <v>18</v>
      </c>
      <c r="F11" s="19" t="s">
        <v>40</v>
      </c>
      <c r="G11" s="19"/>
      <c r="H11" s="19"/>
      <c r="I11" s="19" t="s">
        <v>19</v>
      </c>
      <c r="J11" s="19" t="s">
        <v>20</v>
      </c>
      <c r="K11" s="19" t="s">
        <v>21</v>
      </c>
      <c r="L11" s="19" t="s">
        <v>22</v>
      </c>
      <c r="M11" s="20" t="s">
        <v>45</v>
      </c>
      <c r="N11" s="19" t="s">
        <v>46</v>
      </c>
      <c r="O11" s="19" t="s">
        <v>47</v>
      </c>
      <c r="P11" s="19" t="s">
        <v>48</v>
      </c>
      <c r="Q11" s="19" t="s">
        <v>54</v>
      </c>
      <c r="R11" s="19" t="s">
        <v>53</v>
      </c>
      <c r="S11" s="19" t="s">
        <v>52</v>
      </c>
      <c r="T11" s="19" t="s">
        <v>41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42</v>
      </c>
      <c r="BB11" s="21" t="s">
        <v>55</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79" t="s">
        <v>43</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43</v>
      </c>
      <c r="IE13" s="40"/>
      <c r="IF13" s="40" t="s">
        <v>24</v>
      </c>
      <c r="IG13" s="40" t="s">
        <v>25</v>
      </c>
      <c r="IH13" s="40">
        <v>10</v>
      </c>
      <c r="II13" s="40" t="s">
        <v>26</v>
      </c>
    </row>
    <row r="14" spans="1:243" s="39" customFormat="1" ht="140.25" customHeight="1">
      <c r="A14" s="25">
        <v>1.01</v>
      </c>
      <c r="B14" s="80" t="s">
        <v>44</v>
      </c>
      <c r="C14" s="75" t="s">
        <v>25</v>
      </c>
      <c r="D14" s="74">
        <v>1</v>
      </c>
      <c r="E14" s="81" t="s">
        <v>50</v>
      </c>
      <c r="F14" s="41">
        <v>1350000</v>
      </c>
      <c r="G14" s="42"/>
      <c r="H14" s="43"/>
      <c r="I14" s="41" t="s">
        <v>28</v>
      </c>
      <c r="J14" s="44">
        <f>IF(I14="Less(-)",-1,1)</f>
        <v>1</v>
      </c>
      <c r="K14" s="45" t="s">
        <v>29</v>
      </c>
      <c r="L14" s="45" t="s">
        <v>4</v>
      </c>
      <c r="M14" s="70"/>
      <c r="N14" s="77"/>
      <c r="O14" s="77"/>
      <c r="P14" s="83">
        <f>(M14-O14)</f>
        <v>0</v>
      </c>
      <c r="Q14" s="77"/>
      <c r="R14" s="77"/>
      <c r="S14" s="78"/>
      <c r="T14" s="46"/>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8">
        <f>total_amount_ba($B$2,$D$2,D14,F14,J14,K14,M14)*D14</f>
        <v>0</v>
      </c>
      <c r="BB14" s="49">
        <f>(M14+R14)</f>
        <v>0</v>
      </c>
      <c r="BC14" s="38" t="str">
        <f>SpellNumber(L14,BB14)</f>
        <v>INR Zero Only</v>
      </c>
      <c r="IA14" s="39">
        <v>1.01</v>
      </c>
      <c r="IB14" s="76" t="s">
        <v>49</v>
      </c>
      <c r="IC14" s="39" t="s">
        <v>25</v>
      </c>
      <c r="ID14" s="39">
        <v>1</v>
      </c>
      <c r="IE14" s="82" t="s">
        <v>50</v>
      </c>
      <c r="IF14" s="40" t="s">
        <v>30</v>
      </c>
      <c r="IG14" s="40" t="s">
        <v>25</v>
      </c>
      <c r="IH14" s="40">
        <v>123.223</v>
      </c>
      <c r="II14" s="40" t="s">
        <v>27</v>
      </c>
    </row>
    <row r="15" spans="1:243" s="39" customFormat="1" ht="42" customHeight="1">
      <c r="A15" s="50" t="s">
        <v>32</v>
      </c>
      <c r="B15" s="73"/>
      <c r="C15" s="52"/>
      <c r="D15" s="53"/>
      <c r="E15" s="53"/>
      <c r="F15" s="53"/>
      <c r="G15" s="53"/>
      <c r="H15" s="54"/>
      <c r="I15" s="54"/>
      <c r="J15" s="54"/>
      <c r="K15" s="54"/>
      <c r="L15" s="55"/>
      <c r="BA15" s="56">
        <f>SUM(BA13:BA14)</f>
        <v>0</v>
      </c>
      <c r="BB15" s="56">
        <f>SUM(BB13:BB14)</f>
        <v>0</v>
      </c>
      <c r="BC15" s="38" t="str">
        <f>SpellNumber($E$2,BB15)</f>
        <v>INR Zero Only</v>
      </c>
      <c r="IE15" s="40">
        <v>4</v>
      </c>
      <c r="IF15" s="40" t="s">
        <v>31</v>
      </c>
      <c r="IG15" s="40" t="s">
        <v>33</v>
      </c>
      <c r="IH15" s="40">
        <v>10</v>
      </c>
      <c r="II15" s="40" t="s">
        <v>27</v>
      </c>
    </row>
    <row r="16" spans="1:243" s="65" customFormat="1" ht="12.75" customHeight="1" hidden="1">
      <c r="A16" s="51" t="s">
        <v>34</v>
      </c>
      <c r="B16" s="57"/>
      <c r="C16" s="58"/>
      <c r="D16" s="59"/>
      <c r="E16" s="71" t="s">
        <v>35</v>
      </c>
      <c r="F16" s="72"/>
      <c r="G16" s="60"/>
      <c r="H16" s="61"/>
      <c r="I16" s="61"/>
      <c r="J16" s="61"/>
      <c r="K16" s="62"/>
      <c r="L16" s="63"/>
      <c r="M16" s="64" t="s">
        <v>36</v>
      </c>
      <c r="O16" s="39"/>
      <c r="P16" s="39"/>
      <c r="Q16" s="39"/>
      <c r="R16" s="39"/>
      <c r="S16" s="39"/>
      <c r="BA16" s="66">
        <f>IF(ISBLANK(F16),0,IF(E16="Excess (+)",ROUND(BA15+(BA15*F16),2),IF(E16="Less (-)",ROUND(BA15+(BA15*F16*(-1)),2),0)))</f>
        <v>0</v>
      </c>
      <c r="BB16" s="67">
        <f>ROUND(BA16,0)</f>
        <v>0</v>
      </c>
      <c r="BC16" s="68" t="str">
        <f>SpellNumber(L16,BB16)</f>
        <v> Zero Only</v>
      </c>
      <c r="IE16" s="69"/>
      <c r="IF16" s="69"/>
      <c r="IG16" s="69"/>
      <c r="IH16" s="69"/>
      <c r="II16" s="69"/>
    </row>
    <row r="17" spans="1:243" s="65" customFormat="1" ht="43.5" customHeight="1">
      <c r="A17" s="50" t="s">
        <v>37</v>
      </c>
      <c r="B17" s="50"/>
      <c r="C17" s="85" t="str">
        <f>SpellNumber($E$2,BB15)</f>
        <v>INR Zero Only</v>
      </c>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IE17" s="69"/>
      <c r="IF17" s="69"/>
      <c r="IG17" s="69"/>
      <c r="IH17" s="69"/>
      <c r="II17" s="69"/>
    </row>
    <row r="18" ht="15"/>
    <row r="19" ht="15"/>
    <row r="20" ht="15"/>
    <row r="22" ht="15"/>
  </sheetData>
  <sheetProtection password="D422" sheet="1" objects="1" scenarios="1"/>
  <mergeCells count="8">
    <mergeCell ref="A9:BC9"/>
    <mergeCell ref="C17:BC17"/>
    <mergeCell ref="A1:L1"/>
    <mergeCell ref="A4:BC4"/>
    <mergeCell ref="A5:BC5"/>
    <mergeCell ref="A6:BC6"/>
    <mergeCell ref="A7:BC7"/>
    <mergeCell ref="B8:BC8"/>
  </mergeCells>
  <dataValidations count="23">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Gross Wages Entry" prompt="Please enterGross Wages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Mandatory Deduction" prompt="Mandatory Deduction Amount in Rupees for this item. " errorTitle="Invaid Entry" error="Only Numeric Values are allowed. " sqref="O14">
      <formula1>0</formula1>
      <formula2>999999999999999</formula2>
    </dataValidation>
    <dataValidation allowBlank="1" showInputMessage="1" showErrorMessage="1" promptTitle="Net Pay" prompt="Auto Calculated" sqref="P14"/>
    <dataValidation type="decimal" allowBlank="1" showInputMessage="1" showErrorMessage="1" promptTitle="Admin./Service Charges" prompt="Please enter Admin./Service Charges in Percentage for this item, if any." errorTitle="Invaid Entry" error="Only Numeric Values are allowed. " sqref="Q14">
      <formula1>0</formula1>
      <formula2>999999999999999</formula2>
    </dataValidation>
    <dataValidation type="decimal" allowBlank="1" showInputMessage="1" showErrorMessage="1" promptTitle="Admin./Service Charges" prompt="Please enter Admin./Service Charges in Rupees for this item. " errorTitle="Invaid Entry" error="Only Numeric Values are allowed. " sqref="R14">
      <formula1>0</formula1>
      <formula2>999999999999999</formula2>
    </dataValidation>
  </dataValidations>
  <printOptions/>
  <pageMargins left="0.35" right="0.240277777777778" top="0.75" bottom="0.440277777777778" header="0.511805555555556" footer="0.511805555555556"/>
  <pageSetup horizontalDpi="300" verticalDpi="3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0" t="s">
        <v>38</v>
      </c>
      <c r="F6" s="90"/>
      <c r="G6" s="90"/>
      <c r="H6" s="90"/>
      <c r="I6" s="90"/>
      <c r="J6" s="90"/>
      <c r="K6" s="90"/>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2020-09-29T06:22:56Z</cp:lastPrinted>
  <dcterms:created xsi:type="dcterms:W3CDTF">2009-01-30T06:42:42Z</dcterms:created>
  <dcterms:modified xsi:type="dcterms:W3CDTF">2020-09-30T06:03:43Z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