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<sst xmlns="http://schemas.openxmlformats.org/spreadsheetml/2006/main" count="114" uniqueCount="58">
  <si>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</si>
  <si>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</si>
  <si>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</si>
  <si>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</si>
  <si>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</si>
  <si>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</si>
  <si>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</si>
  <si>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</si>
  <si>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</si>
  <si>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</si>
  <si>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</si>
  <si>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</si>
  <si>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</si>
  <si>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</si>
  <si>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</si>
  <si>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</si>
  <si>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</si>
  <si>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</si>
  <si>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</si>
  <si>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</si>
  <si>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</si>
  <si>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</si>
  <si>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</si>
  <si>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</si>
  <si>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</si>
  <si>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</si>
  <si>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</si>
  <si>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</si>
  <si>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</si>
  <si>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</si>
  <si>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</si>
  <si>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</si>
  <si>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</si>
  <si>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</si>
  <si>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</si>
  <si>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</si>
  <si>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</si>
  <si>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</si>
  <si>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</si>
  <si>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</si>
  <si>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</si>
  <si>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</si>
  <si>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</si>
  <si>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</si>
  <si>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</si>
  <si>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</si>
  <si>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</si>
  <si>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</si>
  <si>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</si>
  <si>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Any Other Taxes/Duties/Levies, if Any
in
</t>
    </r>
    <r>
      <rPr>
        <b/>
        <sz val="11"/>
        <color indexed="10"/>
        <rFont val="Arial"/>
        <family val="2"/>
      </rPr>
      <t>Rs.      P</t>
    </r>
  </si>
  <si>
    <r>
      <t xml:space="preserve">Freight Charges (Unloading &amp; Stacking), if Any
in
</t>
    </r>
    <r>
      <rPr>
        <b/>
        <sz val="11"/>
        <color indexed="10"/>
        <rFont val="Arial"/>
        <family val="2"/>
      </rPr>
      <t>Rs.      P</t>
    </r>
  </si>
  <si>
    <t xml:space="preserve">Potentiostat-Galvanostat </t>
  </si>
  <si>
    <t>Tender Inviting Authority: Dr. Arindam Indra, Department of Chemistry, IIT(BHU), Varanasi.</t>
  </si>
  <si>
    <t>Name of Work: Supply of PC-controlled Potentiostat-Galvanostat in the Department of Chemistry,  IIT(BHU), Varanasi.</t>
  </si>
  <si>
    <t>Contract No: R&amp;D/SA/CSIR/Chy/19-20/02A, Dated 03.02.2020</t>
  </si>
  <si>
    <t>Nos.</t>
  </si>
  <si>
    <r>
      <rPr>
        <b/>
        <sz val="16"/>
        <color indexed="8"/>
        <rFont val="Times New Roman"/>
        <family val="1"/>
      </rPr>
      <t xml:space="preserve">PC-controlled Potentiostat-Galvanostat </t>
    </r>
    <r>
      <rPr>
        <sz val="16"/>
        <color indexed="8"/>
        <rFont val="Times New Roman"/>
        <family val="1"/>
      </rPr>
      <t>(As per Technical Specification given in Annexure-1)</t>
    </r>
  </si>
  <si>
    <t>PC-controlled Potentiostat-Galvanostat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</si>
</sst>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b/>
      <sz val="14"/>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3"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9" xfId="59" applyNumberFormat="1" applyFont="1" applyFill="1" applyBorder="1" applyAlignment="1">
      <alignment horizontal="right" vertical="top"/>
      <protection/>
    </xf>
    <xf numFmtId="0" fontId="14"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3"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10"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9"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2" fillId="0" borderId="0" xfId="0" applyFont="1" applyBorder="1" applyAlignment="1">
      <alignment horizontal="center" vertical="center"/>
    </xf>
    <xf numFmtId="0" fontId="0" fillId="0" borderId="0" xfId="0" applyAlignment="1">
      <alignment/>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40" fillId="0" borderId="22" xfId="0" applyFont="1" applyFill="1" applyBorder="1" applyAlignment="1">
      <alignment horizontal="left" vertical="center" wrapText="1"/>
    </xf>
    <xf numFmtId="0" fontId="41" fillId="0" borderId="13" xfId="59" applyNumberFormat="1" applyFont="1" applyFill="1" applyBorder="1" applyAlignment="1">
      <alignment horizontal="center" vertical="center" wrapText="1"/>
      <protection/>
    </xf>
    <xf numFmtId="0" fontId="4" fillId="0" borderId="13" xfId="59" applyNumberFormat="1" applyFont="1" applyFill="1" applyBorder="1" applyAlignment="1">
      <alignment horizontal="center" vertical="center"/>
      <protection/>
    </xf>
    <xf numFmtId="0" fontId="42" fillId="0" borderId="0" xfId="55" applyNumberFormat="1"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19" sqref="N19"/>
    </sheetView>
  </sheetViews>
  <sheetFormatPr defaultColWidth="9.140625" defaultRowHeight="15"/>
  <cols>
    <col min="1" max="1" width="14.28125" style="1" customWidth="1"/>
    <col min="2" max="2" width="55.140625" style="1" customWidth="1"/>
    <col min="3" max="3" width="13.57421875" style="1" hidden="1" customWidth="1"/>
    <col min="4" max="4" width="11.28125" style="1" customWidth="1"/>
    <col min="5" max="5" width="9.57421875" style="1" customWidth="1"/>
    <col min="6" max="6" width="13.140625" style="1" hidden="1" customWidth="1"/>
    <col min="7" max="12" width="9.140625" style="1" hidden="1" customWidth="1"/>
    <col min="13" max="13" width="17.8515625" style="1" customWidth="1"/>
    <col min="14" max="14" width="15.140625" style="2" customWidth="1"/>
    <col min="15" max="15" width="15.57421875" style="1" customWidth="1"/>
    <col min="16" max="16" width="17.28125" style="1" customWidth="1"/>
    <col min="17" max="17" width="17.00390625" style="1" customWidth="1"/>
    <col min="18" max="18" width="12.28125" style="1" hidden="1" customWidth="1"/>
    <col min="19" max="19" width="12.8515625" style="1" hidden="1" customWidth="1"/>
    <col min="20" max="20" width="18.140625" style="1" hidden="1" customWidth="1"/>
    <col min="21" max="52" width="9.140625" style="1" hidden="1" customWidth="1"/>
    <col min="53" max="53" width="21.140625" style="1" customWidth="1"/>
    <col min="54" max="54" width="19.421875" style="1" customWidth="1"/>
    <col min="55" max="55" width="46.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0" t="str">
        <f>B2&amp;" BoQ"</f>
        <v>Item Wise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92"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10"/>
      <c r="IF4" s="10"/>
      <c r="IG4" s="10"/>
      <c r="IH4" s="10"/>
      <c r="II4" s="10"/>
    </row>
    <row r="5" spans="1:243" s="9" customFormat="1" ht="30" customHeight="1">
      <c r="A5" s="92" t="s">
        <v>53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10"/>
      <c r="IF5" s="10"/>
      <c r="IG5" s="10"/>
      <c r="IH5" s="10"/>
      <c r="II5" s="10"/>
    </row>
    <row r="6" spans="1:243" s="9" customFormat="1" ht="30" customHeight="1">
      <c r="A6" s="92" t="s">
        <v>54</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90" customHeight="1">
      <c r="A8" s="11" t="s">
        <v>39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8" t="s">
        <v>7</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06.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49</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90" t="s">
        <v>51</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51</v>
      </c>
      <c r="IE13" s="40"/>
      <c r="IF13" s="40" t="s">
        <v>24</v>
      </c>
      <c r="IG13" s="40" t="s">
        <v>25</v>
      </c>
      <c r="IH13" s="40">
        <v>10</v>
      </c>
      <c r="II13" s="40" t="s">
        <v>26</v>
      </c>
    </row>
    <row r="14" spans="1:243" s="39" customFormat="1" ht="62.25" customHeight="1">
      <c r="A14" s="91">
        <v>1.01</v>
      </c>
      <c r="B14" s="89" t="s">
        <v>56</v>
      </c>
      <c r="C14" s="74" t="s">
        <v>25</v>
      </c>
      <c r="D14" s="73">
        <v>1</v>
      </c>
      <c r="E14" s="85" t="s">
        <v>55</v>
      </c>
      <c r="F14" s="41">
        <v>1000000</v>
      </c>
      <c r="G14" s="42"/>
      <c r="H14" s="43"/>
      <c r="I14" s="41" t="s">
        <v>28</v>
      </c>
      <c r="J14" s="44">
        <f>IF(I14="Less(-)",-1,1)</f>
        <v>1</v>
      </c>
      <c r="K14" s="45" t="s">
        <v>29</v>
      </c>
      <c r="L14" s="45" t="s">
        <v>4</v>
      </c>
      <c r="M14" s="69"/>
      <c r="N14" s="76"/>
      <c r="O14" s="86">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7">
        <f>total_amount_ba($B$2,$D$2,D14,F14,J14,K14,M14)</f>
        <v>0</v>
      </c>
      <c r="BB14" s="88">
        <f>BA14+SUM(O14:AZ14)</f>
        <v>0</v>
      </c>
      <c r="BC14" s="38" t="str">
        <f>SpellNumber(L14,BB14)</f>
        <v>INR Zero Only</v>
      </c>
      <c r="IA14" s="39">
        <v>1.01</v>
      </c>
      <c r="IB14" s="75" t="s">
        <v>57</v>
      </c>
      <c r="IC14" s="39" t="s">
        <v>25</v>
      </c>
      <c r="ID14" s="39">
        <v>1</v>
      </c>
      <c r="IE14" s="40" t="s">
        <v>55</v>
      </c>
      <c r="IF14" s="40" t="s">
        <v>30</v>
      </c>
      <c r="IG14" s="40" t="s">
        <v>25</v>
      </c>
      <c r="IH14" s="40">
        <v>123.223</v>
      </c>
      <c r="II14" s="40" t="s">
        <v>27</v>
      </c>
    </row>
    <row r="15" spans="1:243" s="39" customFormat="1" ht="42" customHeight="1">
      <c r="A15" s="49" t="s">
        <v>32</v>
      </c>
      <c r="B15" s="72"/>
      <c r="C15" s="51"/>
      <c r="D15" s="52"/>
      <c r="E15" s="52"/>
      <c r="F15" s="52"/>
      <c r="G15" s="52"/>
      <c r="H15" s="53"/>
      <c r="I15" s="53"/>
      <c r="J15" s="53"/>
      <c r="K15" s="53"/>
      <c r="L15" s="54"/>
      <c r="BA15" s="55">
        <f>SUM(BA13:BA14)</f>
        <v>0</v>
      </c>
      <c r="BB15" s="55">
        <f>SUM(BB13:BB14)</f>
        <v>0</v>
      </c>
      <c r="BC15" s="38" t="str">
        <f>SpellNumber($E$2,BB15)</f>
        <v>INR Zero Only</v>
      </c>
      <c r="IE15" s="40">
        <v>4</v>
      </c>
      <c r="IF15" s="40" t="s">
        <v>31</v>
      </c>
      <c r="IG15" s="40" t="s">
        <v>33</v>
      </c>
      <c r="IH15" s="40">
        <v>10</v>
      </c>
      <c r="II15" s="40" t="s">
        <v>27</v>
      </c>
    </row>
    <row r="16" spans="1:243" s="64" customFormat="1" ht="12.75" customHeight="1" hidden="1">
      <c r="A16" s="50" t="s">
        <v>34</v>
      </c>
      <c r="B16" s="56"/>
      <c r="C16" s="57"/>
      <c r="D16" s="58"/>
      <c r="E16" s="70" t="s">
        <v>35</v>
      </c>
      <c r="F16" s="71"/>
      <c r="G16" s="59"/>
      <c r="H16" s="60"/>
      <c r="I16" s="60"/>
      <c r="J16" s="60"/>
      <c r="K16" s="61"/>
      <c r="L16" s="62"/>
      <c r="M16" s="63" t="s">
        <v>36</v>
      </c>
      <c r="O16" s="39"/>
      <c r="P16" s="39"/>
      <c r="Q16" s="39"/>
      <c r="R16" s="39"/>
      <c r="S16" s="39"/>
      <c r="BA16" s="65">
        <f>IF(ISBLANK(F16),0,IF(E16="Excess (+)",ROUND(BA15+(BA15*F16),2),IF(E16="Less (-)",ROUND(BA15+(BA15*F16*(-1)),2),0)))</f>
        <v>0</v>
      </c>
      <c r="BB16" s="66">
        <f>ROUND(BA16,0)</f>
        <v>0</v>
      </c>
      <c r="BC16" s="67" t="str">
        <f>SpellNumber(L16,BB16)</f>
        <v> Zero Only</v>
      </c>
      <c r="IE16" s="68"/>
      <c r="IF16" s="68"/>
      <c r="IG16" s="68"/>
      <c r="IH16" s="68"/>
      <c r="II16" s="68"/>
    </row>
    <row r="17" spans="1:243" s="64" customFormat="1" ht="43.5" customHeight="1">
      <c r="A17" s="49" t="s">
        <v>37</v>
      </c>
      <c r="B17" s="49"/>
      <c r="C17" s="79" t="str">
        <f>SpellNumber($E$2,BB15)</f>
        <v>INR Zero Only</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E17" s="68"/>
      <c r="IF17" s="68"/>
      <c r="IG17" s="68"/>
      <c r="IH17" s="68"/>
      <c r="II17" s="68"/>
    </row>
    <row r="18" ht="15"/>
    <row r="19" ht="15"/>
    <row r="20" ht="15"/>
    <row r="22" ht="15"/>
  </sheetData>
  <sheetProtection password="E87E"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38</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2020-02-03T06:49:06Z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