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225"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<sst xmlns="http://schemas.openxmlformats.org/spreadsheetml/2006/main" count="108" uniqueCount="54">
  <si>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</si>
  <si>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</si>
  <si>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</si>
  <si>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</si>
  <si>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</si>
  <si>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</si>
  <si>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</si>
  <si>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</si>
  <si>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</si>
  <si>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</si>
  <si>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</si>
  <si>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</si>
  <si>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</si>
  <si>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</si>
  <si>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</si>
  <si>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</si>
  <si>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</si>
  <si>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</si>
  <si>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</si>
  <si>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</si>
  <si>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</si>
  <si>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</si>
  <si>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</si>
  <si>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</si>
  <si>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</si>
  <si>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</si>
  <si>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</si>
  <si>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</si>
  <si>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</si>
  <si>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</si>
  <si>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</si>
  <si>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</si>
  <si>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</si>
  <si>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</si>
  <si>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</si>
  <si>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</si>
  <si>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</si>
  <si>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Full Conversion</t>
  </si>
  <si>
    <t>Supplying, Conveying and fixing spls. Including eart</t>
  </si>
  <si>
    <t>Construction of chamber for 100mm sluice plates</t>
  </si>
  <si>
    <t>item5</t>
  </si>
  <si>
    <t>Total in Figures</t>
  </si>
  <si>
    <t>Quoted Rate in Words</t>
  </si>
  <si>
    <t>Please Enable Macros to View BoQ information</t>
  </si>
  <si>
    <t>Select</t>
  </si>
  <si>
    <t>Name of the Bidder/ Bidding Firm / Company :</t>
  </si>
  <si>
    <t>Nos.</t>
  </si>
  <si>
    <t>Tender Inviting Authority: Superintending Engineer, IWD, IIT(BHU), Varanasi</t>
  </si>
  <si>
    <t xml:space="preserve">Name of Work:  Name of Work : -  Authority's Engineer for services of Third-Party Audit of ‘Construction of Student Hostels, activity centre&amp; Faculty Apartments’
 </t>
  </si>
  <si>
    <t>Contract No: IIT(BHU)/IWD/2020-21/504 Dt. 09.09.2020</t>
  </si>
  <si>
    <t>Authority's Engineer for services of Third-Party Audit of ‘Construction of Student Hostels, activity centre&amp; Faculty Apartments’</t>
  </si>
  <si>
    <t>Quoted Rate in Figures (in percent of total estimated cost. This data shall be applied for comperative)</t>
  </si>
  <si>
    <r>
      <t xml:space="preserve">Total Estimated Cost of Projects
 in
</t>
    </r>
    <r>
      <rPr>
        <b/>
        <sz val="11"/>
        <color indexed="10"/>
        <rFont val="Arial"/>
        <family val="2"/>
      </rPr>
      <t xml:space="preserve">      Rs.      P</t>
    </r>
  </si>
  <si>
    <r>
      <t xml:space="preserve">TOTAL AMOUNT  With Taxes
           in
     </t>
    </r>
    <r>
      <rPr>
        <b/>
        <sz val="11"/>
        <color indexed="10"/>
        <rFont val="Arial"/>
        <family val="2"/>
      </rPr>
      <t xml:space="preserve"> Rs.      P</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</si>
</sst>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13" fillId="0" borderId="11"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0" fontId="4" fillId="0" borderId="12"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73" fontId="4" fillId="0" borderId="12" xfId="59" applyNumberFormat="1" applyFont="1" applyFill="1" applyBorder="1" applyAlignment="1">
      <alignment vertical="top"/>
      <protection/>
    </xf>
    <xf numFmtId="2" fontId="4" fillId="0" borderId="12" xfId="59" applyNumberFormat="1" applyFont="1" applyFill="1" applyBorder="1" applyAlignment="1">
      <alignment vertical="top"/>
      <protection/>
    </xf>
    <xf numFmtId="2" fontId="7" fillId="0" borderId="12" xfId="56" applyNumberFormat="1" applyFont="1" applyFill="1" applyBorder="1" applyAlignment="1" applyProtection="1">
      <alignment horizontal="right" vertical="top"/>
      <protection locked="0"/>
    </xf>
    <xf numFmtId="2" fontId="7" fillId="0" borderId="12" xfId="56" applyNumberFormat="1" applyFont="1" applyFill="1" applyBorder="1" applyAlignment="1" applyProtection="1">
      <alignment horizontal="right" vertical="top"/>
      <protection/>
    </xf>
    <xf numFmtId="2" fontId="4" fillId="0" borderId="12" xfId="56" applyNumberFormat="1" applyFont="1" applyFill="1" applyBorder="1" applyAlignment="1">
      <alignment vertical="top"/>
      <protection/>
    </xf>
    <xf numFmtId="2" fontId="7" fillId="0" borderId="12"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2"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lignment horizontal="right" vertical="top"/>
      <protection/>
    </xf>
    <xf numFmtId="2" fontId="7" fillId="0" borderId="13" xfId="58"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2" xfId="59" applyNumberFormat="1" applyFont="1" applyFill="1" applyBorder="1" applyAlignment="1">
      <alignment vertical="top"/>
      <protection/>
    </xf>
    <xf numFmtId="2" fontId="15"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4"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2" xfId="59" applyNumberFormat="1" applyFont="1" applyFill="1" applyBorder="1" applyAlignment="1">
      <alignment vertical="top"/>
      <protection/>
    </xf>
    <xf numFmtId="2" fontId="15"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12" xfId="56" applyNumberFormat="1" applyFont="1" applyFill="1" applyBorder="1" applyAlignment="1">
      <alignment horizontal="center" vertical="top"/>
      <protection/>
    </xf>
    <xf numFmtId="0" fontId="24" fillId="0" borderId="12" xfId="59" applyFont="1" applyFill="1" applyBorder="1" applyAlignment="1">
      <alignment vertical="top" wrapText="1"/>
      <protection/>
    </xf>
    <xf numFmtId="0" fontId="7" fillId="34" borderId="10" xfId="59" applyNumberFormat="1" applyFont="1" applyFill="1" applyBorder="1" applyAlignment="1">
      <alignment horizontal="left" vertical="top"/>
      <protection/>
    </xf>
    <xf numFmtId="0" fontId="11" fillId="0" borderId="12" xfId="56"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5" borderId="12"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7" fillId="0" borderId="11" xfId="56" applyFont="1" applyBorder="1" applyAlignment="1">
      <alignment horizontal="center" vertical="top" wrapText="1"/>
      <protection/>
    </xf>
    <xf numFmtId="0" fontId="7" fillId="0" borderId="14" xfId="59" applyFont="1" applyBorder="1" applyAlignment="1">
      <alignment horizontal="center" vertical="top" wrapText="1"/>
      <protection/>
    </xf>
    <xf numFmtId="0" fontId="13" fillId="0" borderId="11" xfId="59" applyFont="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6"/>
  <sheetViews>
    <sheetView showGridLines="0" zoomScale="68" zoomScaleNormal="68" zoomScalePageLayoutView="0" workbookViewId="0" topLeftCell="A1">
      <selection activeCell="B11" sqref="B11"/>
    </sheetView>
  </sheetViews>
  <sheetFormatPr defaultColWidth="9.140625" defaultRowHeight="15"/>
  <cols>
    <col min="1" max="1" width="17.140625" style="1" customWidth="1"/>
    <col min="2" max="2" width="89.28125" style="1" customWidth="1"/>
    <col min="3" max="3" width="9.140625" style="1" hidden="1" customWidth="1"/>
    <col min="4" max="4" width="15.140625" style="1" customWidth="1"/>
    <col min="5" max="5" width="14.28125" style="1" customWidth="1"/>
    <col min="6" max="6" width="21.2812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47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44.25" customHeight="1">
      <c r="A5" s="66" t="s">
        <v>48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6" t="s">
        <v>49</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93.75" customHeight="1">
      <c r="A8" s="11" t="s">
        <v>45</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72" t="s">
        <v>52</v>
      </c>
      <c r="G11" s="72"/>
      <c r="H11" s="72"/>
      <c r="I11" s="72" t="s">
        <v>20</v>
      </c>
      <c r="J11" s="72" t="s">
        <v>21</v>
      </c>
      <c r="K11" s="72" t="s">
        <v>22</v>
      </c>
      <c r="L11" s="72" t="s">
        <v>23</v>
      </c>
      <c r="M11" s="73" t="s">
        <v>24</v>
      </c>
      <c r="N11" s="72" t="s">
        <v>25</v>
      </c>
      <c r="O11" s="72" t="s">
        <v>26</v>
      </c>
      <c r="P11" s="72" t="s">
        <v>27</v>
      </c>
      <c r="Q11" s="72" t="s">
        <v>28</v>
      </c>
      <c r="R11" s="72"/>
      <c r="S11" s="72"/>
      <c r="T11" s="72" t="s">
        <v>29</v>
      </c>
      <c r="U11" s="72" t="s">
        <v>30</v>
      </c>
      <c r="V11" s="72" t="s">
        <v>31</v>
      </c>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4" t="s">
        <v>53</v>
      </c>
      <c r="BB11" s="19" t="s">
        <v>32</v>
      </c>
      <c r="BC11" s="19" t="s">
        <v>33</v>
      </c>
      <c r="IE11" s="18"/>
      <c r="IF11" s="18"/>
      <c r="IG11" s="18"/>
      <c r="IH11" s="18"/>
      <c r="II11" s="18"/>
    </row>
    <row r="12" spans="1:243" s="17" customFormat="1" ht="26.25" customHeight="1">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24" customFormat="1" ht="100.5" customHeight="1">
      <c r="A13" s="21">
        <v>1</v>
      </c>
      <c r="B13" s="60" t="s">
        <v>50</v>
      </c>
      <c r="C13" s="22"/>
      <c r="D13" s="26">
        <v>1</v>
      </c>
      <c r="E13" s="59" t="s">
        <v>46</v>
      </c>
      <c r="F13" s="27">
        <v>2644700000</v>
      </c>
      <c r="G13" s="28"/>
      <c r="H13" s="29"/>
      <c r="I13" s="27" t="s">
        <v>36</v>
      </c>
      <c r="J13" s="30">
        <f>IF(I13="Less(-)",-1,1)</f>
        <v>1</v>
      </c>
      <c r="K13" s="31" t="s">
        <v>37</v>
      </c>
      <c r="L13" s="31" t="s">
        <v>4</v>
      </c>
      <c r="M13" s="56"/>
      <c r="N13" s="28"/>
      <c r="O13" s="28"/>
      <c r="P13" s="32"/>
      <c r="Q13" s="28"/>
      <c r="R13" s="28"/>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total_amount_ba($B$2,$D$2,D13,F13,J13,K13,M13)</f>
        <v>2644700000</v>
      </c>
      <c r="BB13" s="35">
        <f>BA13+SUM(N13:AZ13)</f>
        <v>2644700000</v>
      </c>
      <c r="BC13" s="23" t="str">
        <f>SpellNumber(L13,BB13)</f>
        <v>INR Two Hundred Sixty Four Crore Forty Seven Lakh    Only</v>
      </c>
      <c r="IA13" s="24">
        <v>1</v>
      </c>
      <c r="IB13" s="24" t="s">
        <v>50</v>
      </c>
      <c r="ID13" s="24">
        <v>1</v>
      </c>
      <c r="IE13" s="25" t="s">
        <v>46</v>
      </c>
      <c r="IF13" s="25" t="s">
        <v>38</v>
      </c>
      <c r="IG13" s="25" t="s">
        <v>34</v>
      </c>
      <c r="IH13" s="25">
        <v>123.223</v>
      </c>
      <c r="II13" s="25" t="s">
        <v>35</v>
      </c>
    </row>
    <row r="14" spans="1:243" s="24" customFormat="1" ht="39" customHeight="1">
      <c r="A14" s="36" t="s">
        <v>41</v>
      </c>
      <c r="B14" s="37" t="s">
        <v>7</v>
      </c>
      <c r="C14" s="38"/>
      <c r="D14" s="39"/>
      <c r="E14" s="39"/>
      <c r="F14" s="39"/>
      <c r="G14" s="39"/>
      <c r="H14" s="40"/>
      <c r="I14" s="40"/>
      <c r="J14" s="40"/>
      <c r="K14" s="40"/>
      <c r="L14" s="41"/>
      <c r="BA14" s="42">
        <f>SUM(BA13:BA13)</f>
        <v>2644700000</v>
      </c>
      <c r="BB14" s="43">
        <f>SUM(BB13:BB13)</f>
        <v>2644700000</v>
      </c>
      <c r="BC14" s="23" t="str">
        <f>SpellNumber($E$2,BB14)</f>
        <v>INR Two Hundred Sixty Four Crore Forty Seven Lakh    Only</v>
      </c>
      <c r="IE14" s="25">
        <v>4</v>
      </c>
      <c r="IF14" s="25" t="s">
        <v>39</v>
      </c>
      <c r="IG14" s="25" t="s">
        <v>40</v>
      </c>
      <c r="IH14" s="25">
        <v>10</v>
      </c>
      <c r="II14" s="25" t="s">
        <v>35</v>
      </c>
    </row>
    <row r="15" spans="1:243" s="52" customFormat="1" ht="41.25" customHeight="1">
      <c r="A15" s="61" t="s">
        <v>51</v>
      </c>
      <c r="B15" s="44"/>
      <c r="C15" s="45"/>
      <c r="D15" s="46"/>
      <c r="E15" s="57" t="s">
        <v>44</v>
      </c>
      <c r="F15" s="58"/>
      <c r="G15" s="47"/>
      <c r="H15" s="48"/>
      <c r="I15" s="48"/>
      <c r="J15" s="48"/>
      <c r="K15" s="49"/>
      <c r="L15" s="50"/>
      <c r="M15" s="51"/>
      <c r="O15" s="24"/>
      <c r="P15" s="24"/>
      <c r="Q15" s="24"/>
      <c r="R15" s="24"/>
      <c r="S15" s="24"/>
      <c r="BA15" s="53">
        <f>IF(ISBLANK(F15),0,IF(E15="Excess (+)",ROUND(BA14+(BA14*F15),2),IF(E15="Less (-)",ROUND(BA14+(BA14*F15*(-1)),2),IF(E15="At Par",BA14,0))))</f>
        <v>0</v>
      </c>
      <c r="BB15" s="54">
        <f>ROUND(BA15,0)</f>
        <v>0</v>
      </c>
      <c r="BC15" s="23" t="str">
        <f>SpellNumber($E$2,BB15)</f>
        <v>INR Zero Only</v>
      </c>
      <c r="IE15" s="55"/>
      <c r="IF15" s="55"/>
      <c r="IG15" s="55"/>
      <c r="IH15" s="55"/>
      <c r="II15" s="55"/>
    </row>
    <row r="16" spans="1:243" s="52" customFormat="1" ht="41.25" customHeight="1">
      <c r="A16" s="36" t="s">
        <v>42</v>
      </c>
      <c r="B16" s="36"/>
      <c r="C16" s="63" t="str">
        <f>SpellNumber($E$2,BB15)</f>
        <v>INR Zero Only</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E16" s="55"/>
      <c r="IF16" s="55"/>
      <c r="IG16" s="55"/>
      <c r="IH16" s="55"/>
      <c r="II16" s="55"/>
    </row>
  </sheetData>
  <sheetProtection password="EEC8" sheet="1"/>
  <mergeCells count="8">
    <mergeCell ref="A9:BC9"/>
    <mergeCell ref="C16:BC1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s>
  <printOptions/>
  <pageMargins left="0.7" right="0.7" top="0.75" bottom="0.75" header="0.5118055555555555" footer="0.5118055555555555"/>
  <pageSetup fitToHeight="0" fitToWidth="1" horizontalDpi="600" verticalDpi="600" orientation="landscape" paperSize="9" scale="5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43</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Kamlesh</cp:lastModifiedBy>
  <cp:lastPrinted>2020-05-20T10:02:49Z</cp:lastPrinted>
  <dcterms:created xsi:type="dcterms:W3CDTF">2009-01-30T06:42:42Z</dcterms:created>
  <dcterms:modified xsi:type="dcterms:W3CDTF">2020-09-14T11:32:33Z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