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'BoQ1'!$A$1:$BC$86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<sst xmlns="http://schemas.openxmlformats.org/spreadsheetml/2006/main" count="944" uniqueCount="275">
  <si>
    <t>BoQ_Ver3.1</t>
  </si>
  <si>
    <t>Percentage</t>
  </si>
  <si>
    <t>Normal</t>
  </si>
  <si>
    <t>INR Only</t>
  </si>
  <si>
    <t>INR</t>
  </si>
  <si>
    <t>Select, At Par, Excess (+), Less (-)</t>
  </si>
  <si>
    <t>IOCL</t>
  </si>
  <si>
    <t>Contract No:   &lt;Enter Contract No Details&gt;</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</si>
  <si>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</si>
  <si>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</si>
  <si>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</si>
  <si>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</si>
  <si>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</si>
  <si>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</si>
  <si>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</si>
  <si>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</si>
  <si>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</si>
  <si>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</si>
  <si>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</si>
  <si>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</si>
  <si>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</si>
  <si>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</si>
  <si>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</si>
  <si>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</si>
  <si>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</si>
  <si>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</si>
  <si>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</si>
  <si>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</si>
  <si>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</si>
  <si>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</si>
  <si>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</si>
  <si>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</si>
  <si>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</si>
  <si>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</si>
  <si>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</si>
  <si>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</si>
  <si>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</si>
  <si>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</si>
  <si>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</si>
  <si>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</si>
  <si>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</si>
  <si>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</si>
  <si>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</si>
  <si>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</si>
  <si>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</si>
  <si>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</si>
  <si>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</si>
  <si>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</si>
  <si>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</si>
  <si>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</si>
  <si>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</si>
  <si>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</si>
  <si>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</si>
  <si>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</si>
  <si>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</si>
  <si>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</si>
  <si>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</si>
  <si>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</si>
  <si>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</si>
  <si>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</si>
  <si>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</si>
  <si>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</si>
  <si>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</si>
  <si>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</si>
  <si>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</si>
  <si>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</si>
  <si>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Quoted Rate in Figures</t>
  </si>
  <si>
    <t>Quoted Rate in Words</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</si>
  <si>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</si>
  <si>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</si>
  <si>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</si>
  <si>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</si>
  <si>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</si>
  <si>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</si>
  <si>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cum</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</si>
  <si>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</si>
  <si>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</si>
  <si>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</si>
  <si>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</si>
  <si>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</si>
  <si>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</si>
  <si>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</si>
  <si>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</si>
  <si>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</si>
  <si>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</si>
  <si>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</si>
  <si>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</si>
  <si>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</si>
  <si>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</si>
  <si>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</si>
  <si>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</si>
  <si>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</si>
  <si>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</si>
  <si>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</si>
  <si>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</si>
  <si>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</si>
  <si>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</si>
  <si>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</si>
  <si>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</si>
  <si>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</si>
  <si>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</si>
  <si>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</si>
  <si>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</si>
  <si>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</si>
  <si>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</si>
  <si>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</si>
  <si>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</si>
  <si>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</si>
  <si>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</si>
  <si>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</si>
  <si>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</si>
  <si>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</si>
  <si>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</si>
  <si>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</si>
  <si>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</si>
  <si>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</si>
  <si>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</si>
  <si>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</si>
  <si>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</si>
  <si>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</si>
  <si>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r>
      <t xml:space="preserve">TOTAL AMOUNT  With Taxes
           in
     </t>
    </r>
    <r>
      <rPr>
        <b/>
        <sz val="11"/>
        <color indexed="10"/>
        <rFont val="Arial"/>
        <family val="2"/>
      </rPr>
      <t xml:space="preserve"> Rs.      P</t>
    </r>
  </si>
  <si>
    <r>
      <t>Dismantling stone slab flooring laid in cement mortar including stacking of serviceable material and disposal of unserviceable material within 50 metres lead.</t>
    </r>
    <r>
      <rPr>
        <b/>
        <sz val="12"/>
        <rFont val="Bookman Old Style"/>
        <family val="1"/>
      </rPr>
      <t xml:space="preserve"> (15.25)</t>
    </r>
  </si>
  <si>
    <r>
      <t xml:space="preserve">Dismantling tile work in floors and roofs laid in cement mortar including stacking material within 50 metres lead.
 For thickness of tiles 10 mm to 25 mm  </t>
    </r>
    <r>
      <rPr>
        <b/>
        <sz val="12"/>
        <rFont val="Bookman Old Style"/>
        <family val="1"/>
      </rPr>
      <t>(15.23.1)</t>
    </r>
  </si>
  <si>
    <r>
      <t xml:space="preserve">Demolishing brick work manually/ by mechanical means including stacking of serviceable material and disposal of unserviceable material within 50 metres lead as per direction of Engineer-in-charge.
 In cement mortar </t>
    </r>
    <r>
      <rPr>
        <b/>
        <sz val="12"/>
        <rFont val="Bookman Old Style"/>
        <family val="1"/>
      </rPr>
      <t>(15.7.4)</t>
    </r>
  </si>
  <si>
    <r>
      <t xml:space="preserve">Dismantling doors, windows and clerestory windows (steel or wood) shutter including chowkhats, architrave, holdfasts etc. complete and stacking within 50 metres lead 
Of area 3 sq. metres and below </t>
    </r>
    <r>
      <rPr>
        <b/>
        <sz val="12"/>
        <rFont val="Bookman Old Style"/>
        <family val="1"/>
      </rPr>
      <t>(15.12.1)</t>
    </r>
  </si>
  <si>
    <r>
      <t>Demolishing R.B. work manually/ by mechanical means including stacking of steel bars and disposal of unserviceable material within 50 metres lead as per direction of Engineer-in- charge.</t>
    </r>
    <r>
      <rPr>
        <b/>
        <sz val="12"/>
        <rFont val="Bookman Old Style"/>
        <family val="1"/>
      </rPr>
      <t>(15.4)</t>
    </r>
  </si>
  <si>
    <r>
      <t>Dismantling old plaster or skirting raking out joints and cleaning the surface for plaster including disposal of rubbish to the dumping ground within 50 metres lead.</t>
    </r>
    <r>
      <rPr>
        <b/>
        <sz val="12"/>
        <rFont val="Bookman Old Style"/>
        <family val="1"/>
      </rPr>
      <t>(15.56)</t>
    </r>
  </si>
  <si>
    <r>
      <rPr>
        <b/>
        <sz val="12"/>
        <rFont val="Bookman Old Style"/>
        <family val="1"/>
      </rPr>
      <t>(B)</t>
    </r>
    <r>
      <rPr>
        <sz val="12"/>
        <rFont val="Bookman Old Style"/>
        <family val="1"/>
      </rPr>
      <t xml:space="preserve"> "1:2:4 (1 cement : 2 coarse sand (zone-III) : 4 graded stone aggregate 20 mm nominal size). </t>
    </r>
    <r>
      <rPr>
        <b/>
        <sz val="12"/>
        <rFont val="Bookman Old Style"/>
        <family val="1"/>
      </rPr>
      <t>(4.1.3 )</t>
    </r>
  </si>
  <si>
    <r>
      <t xml:space="preserve"> 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t>
    </r>
    <r>
      <rPr>
        <b/>
        <sz val="12"/>
        <rFont val="Bookman Old Style"/>
        <family val="1"/>
      </rPr>
      <t>(5.3)</t>
    </r>
  </si>
  <si>
    <t>Dismantling stone slab flooring laid in cement mortar including stacking of serviceable material and disposal of unserviceable material within 50 metres lead. (15.25)</t>
  </si>
  <si>
    <t>Dismantling tile work in floors and roofs laid in cement mortar including stacking material within 50 metres lead.
 For thickness of tiles 10 mm to 25 mm  (15.23.1)</t>
  </si>
  <si>
    <t>Demolishing brick work manually/ by mechanical means including stacking of serviceable material and disposal of unserviceable material within 50 metres lead as per direction of Engineer-in-charge.
 In cement mortar (15.7.4)</t>
  </si>
  <si>
    <t>Dismantling doors, windows and clerestory windows (steel or wood) shutter including chowkhats, architrave, holdfasts etc. complete and stacking within 50 metres lead 
Of area 3 sq. metres and below (15.12.1)</t>
  </si>
  <si>
    <t>Demolishing R.B. work manually/ by mechanical means including stacking of steel bars and disposal of unserviceable material within 50 metres lead as per direction of Engineer-in- charge.(15.4)</t>
  </si>
  <si>
    <t>Dismantling old plaster or skirting raking out joints and cleaning the surface for plaster including disposal of rubbish to the dumping ground within 50 metres lead.(15.56)</t>
  </si>
  <si>
    <t>(B) "1:2:4 (1 cement : 2 coarse sand (zone-III) : 4 graded stone aggregate 20 mm nominal size). (4.1.3 )</t>
  </si>
  <si>
    <t xml:space="preserve"> 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(5.3)</t>
  </si>
  <si>
    <r>
      <t xml:space="preserve">Steel reinforcement for R.C.C. work including straightening, cutting, bending, placing in position and binding all complete above plinth level.
Thermo-Mechanically Treated bars of grade Fe-500 D or more. </t>
    </r>
    <r>
      <rPr>
        <b/>
        <sz val="12"/>
        <rFont val="Bookman Old Style"/>
        <family val="1"/>
      </rPr>
      <t>(5.22A.6)</t>
    </r>
  </si>
  <si>
    <r>
      <t xml:space="preserve">Brick work with common burnt clay F.P.S. (non modular) bricks of class designation 7.5 in superstructure above plinth level up to floor V level in all shapes and sizes in :
In gratings, frames, guard bar, ladder, railings, brackets, gates and similar works </t>
    </r>
    <r>
      <rPr>
        <b/>
        <sz val="12"/>
        <rFont val="Bookman Old Style"/>
        <family val="1"/>
      </rPr>
      <t>(6.4.2)</t>
    </r>
    <r>
      <rPr>
        <sz val="12"/>
        <rFont val="Bookman Old Style"/>
        <family val="1"/>
      </rPr>
      <t xml:space="preserve">
</t>
    </r>
  </si>
  <si>
    <r>
      <t xml:space="preserve"> Steel work in built up tubular (round, square or rectangular hollow tubes etc.) trusses etc., including cutting, hoisting, fixing in position and applying a priming coat of approved steel primer, including welding and bolted with special shaped washers etc. complete.
 Hot finished welded type tubes </t>
    </r>
    <r>
      <rPr>
        <b/>
        <sz val="12"/>
        <rFont val="Bookman Old Style"/>
        <family val="1"/>
      </rPr>
      <t xml:space="preserve"> (10.16.1)</t>
    </r>
    <r>
      <rPr>
        <sz val="12"/>
        <rFont val="Bookman Old Style"/>
        <family val="1"/>
      </rPr>
      <t xml:space="preserve">
</t>
    </r>
  </si>
  <si>
    <r>
      <t xml:space="preserve"> Providing and fixing ISI marked flush door shutters conforming to IS : 2202 (Part I) decorative type, core of block board construction with frame of 1st class hard wood and well matched teak 3 ply veneering with vertical grains or cross bands and face veneers on both faces of shutters.
 30 mm thick including ISI marked Stainless Steel butt hinges with necessary screws   </t>
    </r>
    <r>
      <rPr>
        <b/>
        <sz val="12"/>
        <rFont val="Bookman Old Style"/>
        <family val="1"/>
      </rPr>
      <t>(9.20.2)</t>
    </r>
    <r>
      <rPr>
        <sz val="12"/>
        <rFont val="Bookman Old Style"/>
        <family val="1"/>
      </rPr>
      <t xml:space="preserve">
</t>
    </r>
  </si>
  <si>
    <r>
      <t xml:space="preserve">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3.3kg/sqm   including grouting the joints with white cement and matching pigments etc., complete.
 Size of Tile 600x600 mm   </t>
    </r>
    <r>
      <rPr>
        <b/>
        <sz val="12"/>
        <rFont val="Bookman Old Style"/>
        <family val="1"/>
      </rPr>
      <t>(11.41.2)</t>
    </r>
  </si>
  <si>
    <r>
      <t xml:space="preserve">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3.3kg/sqm including grouting the joint with white cement &amp; matching pigments etc. complete.
 Size of Tile 600x600 mm  </t>
    </r>
    <r>
      <rPr>
        <b/>
        <sz val="12"/>
        <rFont val="Bookman Old Style"/>
        <family val="1"/>
      </rPr>
      <t xml:space="preserve"> (11.46.2)</t>
    </r>
  </si>
  <si>
    <r>
      <t xml:space="preserve">  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
 Size of Tile 600x600 mm     </t>
    </r>
    <r>
      <rPr>
        <b/>
        <sz val="12"/>
        <rFont val="Bookman Old Style"/>
        <family val="1"/>
      </rPr>
      <t>(11.49.2)</t>
    </r>
  </si>
  <si>
    <r>
      <t xml:space="preserve">52 mm thick cement concrete flooring with concrete hardener topping, under layer 40 mm thick cement concrete 1:2:4 (1 cement : 2 coarse sand : 4 graded stone aggregate 20 mm nominal size) and top layer 12 mm thick cement hardener consisting of mix 1:2 (1 cement hardener mix : 2 graded stone aggregate 6 mm nominal size) by volume, hardening compound mixed @ 2 litre per 50 kg of cement or as per manufacturer's specifications. This includes cost of cement slurry, but excluding the cost of nosing of steps etc. complete. </t>
    </r>
    <r>
      <rPr>
        <b/>
        <sz val="12"/>
        <rFont val="Bookman Old Style"/>
        <family val="1"/>
      </rPr>
      <t>(11.4)</t>
    </r>
  </si>
  <si>
    <r>
      <t xml:space="preserve">Providing and applying white cement based putty of average thickness 1 mm, of approved brand and manufacturer, over the plastered wall surface to prepare the surface even and smooth complete. </t>
    </r>
    <r>
      <rPr>
        <b/>
        <sz val="12"/>
        <rFont val="Bookman Old Style"/>
        <family val="1"/>
      </rPr>
      <t>(13.80)</t>
    </r>
  </si>
  <si>
    <r>
      <t xml:space="preserve">Distempering with oil bound washable distemper of approved brand and manufacture to give an even shade :
New work (two or more coats) over and including water thinnable priming coat with cement primer  </t>
    </r>
    <r>
      <rPr>
        <b/>
        <sz val="12"/>
        <rFont val="Bookman Old Style"/>
        <family val="1"/>
      </rPr>
      <t>(13.41.1)</t>
    </r>
  </si>
  <si>
    <r>
      <t xml:space="preserve"> Removing dry or oil bound distemper, water proofing cement paint and the like by scrapping, sand papering and preparing the surface smooth including necessary repairs to scratches etc. complete. </t>
    </r>
    <r>
      <rPr>
        <b/>
        <sz val="12"/>
        <rFont val="Bookman Old Style"/>
        <family val="1"/>
      </rPr>
      <t xml:space="preserve"> (14.46)</t>
    </r>
  </si>
  <si>
    <r>
      <t xml:space="preserve">Providing and fixing chromium plated brass handles with necessary screws etc. complete:           
</t>
    </r>
    <r>
      <rPr>
        <b/>
        <sz val="12"/>
        <rFont val="Bookman Old Style"/>
        <family val="1"/>
      </rPr>
      <t>(A)</t>
    </r>
    <r>
      <rPr>
        <sz val="12"/>
        <rFont val="Bookman Old Style"/>
        <family val="1"/>
      </rPr>
      <t xml:space="preserve"> 125 mm  </t>
    </r>
    <r>
      <rPr>
        <b/>
        <sz val="12"/>
        <rFont val="Bookman Old Style"/>
        <family val="1"/>
      </rPr>
      <t>(9.92.1)</t>
    </r>
    <r>
      <rPr>
        <sz val="12"/>
        <rFont val="Bookman Old Style"/>
        <family val="1"/>
      </rPr>
      <t xml:space="preserve">   </t>
    </r>
  </si>
  <si>
    <r>
      <t xml:space="preserve">Providing and fixing bright finished brass tower bolts (barrel type) with necessary screws etc. complete :         
</t>
    </r>
    <r>
      <rPr>
        <b/>
        <sz val="12"/>
        <rFont val="Bookman Old Style"/>
        <family val="1"/>
      </rPr>
      <t>(A)</t>
    </r>
    <r>
      <rPr>
        <sz val="12"/>
        <rFont val="Bookman Old Style"/>
        <family val="1"/>
      </rPr>
      <t xml:space="preserve"> 250x10 mm  </t>
    </r>
    <r>
      <rPr>
        <b/>
        <sz val="12"/>
        <rFont val="Bookman Old Style"/>
        <family val="1"/>
      </rPr>
      <t>(9.74.1)</t>
    </r>
    <r>
      <rPr>
        <sz val="12"/>
        <rFont val="Bookman Old Style"/>
        <family val="1"/>
      </rPr>
      <t xml:space="preserve">   </t>
    </r>
  </si>
  <si>
    <r>
      <rPr>
        <b/>
        <sz val="12"/>
        <rFont val="Bookman Old Style"/>
        <family val="1"/>
      </rPr>
      <t>(B)</t>
    </r>
    <r>
      <rPr>
        <sz val="12"/>
        <rFont val="Bookman Old Style"/>
        <family val="1"/>
      </rPr>
      <t xml:space="preserve"> 150 mm </t>
    </r>
    <r>
      <rPr>
        <b/>
        <sz val="12"/>
        <rFont val="Arial"/>
        <family val="2"/>
      </rPr>
      <t xml:space="preserve"> (9.74.3)</t>
    </r>
    <r>
      <rPr>
        <sz val="12"/>
        <rFont val="Arial"/>
        <family val="2"/>
      </rPr>
      <t xml:space="preserve">                            </t>
    </r>
  </si>
  <si>
    <r>
      <t xml:space="preserve">Providing and fixing ISI marked oxidised M.S. tower bolt black finish, (Barrel type) with necessary screws etc. complete :       
</t>
    </r>
    <r>
      <rPr>
        <b/>
        <sz val="12"/>
        <rFont val="Bookman Old Style"/>
        <family val="1"/>
      </rPr>
      <t>(A)</t>
    </r>
    <r>
      <rPr>
        <sz val="12"/>
        <rFont val="Bookman Old Style"/>
        <family val="1"/>
      </rPr>
      <t xml:space="preserve"> 250x10 mm  </t>
    </r>
    <r>
      <rPr>
        <b/>
        <sz val="12"/>
        <rFont val="Bookman Old Style"/>
        <family val="1"/>
      </rPr>
      <t>(9.63.1)</t>
    </r>
    <r>
      <rPr>
        <sz val="12"/>
        <rFont val="Bookman Old Style"/>
        <family val="1"/>
      </rPr>
      <t xml:space="preserve">   </t>
    </r>
  </si>
  <si>
    <r>
      <rPr>
        <b/>
        <sz val="14"/>
        <rFont val="Times New Roman"/>
        <family val="1"/>
      </rPr>
      <t>(B)</t>
    </r>
    <r>
      <rPr>
        <sz val="14"/>
        <rFont val="Times New Roman"/>
        <family val="1"/>
      </rPr>
      <t xml:space="preserve"> 150 mm  (9.63.3) </t>
    </r>
  </si>
  <si>
    <t>Steel reinforcement for R.C.C. work including straightening, cutting, bending, placing in position and binding all complete above plinth level.
Thermo-Mechanically Treated bars of grade Fe-500 D or more. (5.22A.6)</t>
  </si>
  <si>
    <t xml:space="preserve">Brick work with common burnt clay F.P.S. (non modular) bricks of class designation 7.5 in superstructure above plinth level up to floor V level in all shapes and sizes in :
In gratings, frames, guard bar, ladder, railings, brackets, gates and similar works (6.4.2)
</t>
  </si>
  <si>
    <t xml:space="preserve"> Steel work in built up tubular (round, square or rectangular hollow tubes etc.) trusses etc., including cutting, hoisting, fixing in position and applying a priming coat of approved steel primer, including welding and bolted with special shaped washers etc. complete.
 Hot finished welded type tubes  (10.16.1)
</t>
  </si>
  <si>
    <t xml:space="preserve"> Providing and fixing ISI marked flush door shutters conforming to IS : 2202 (Part I) decorative type, core of block board construction with frame of 1st class hard wood and well matched teak 3 ply veneering with vertical grains or cross bands and face veneers on both faces of shutters.
 30 mm thick including ISI marked Stainless Steel butt hinges with necessary screws   (9.20.2)
</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</si>
  <si>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3.3kg/sqm   including grouting the joints with white cement and matching pigments etc., complete.
 Size of Tile 600x600 mm   (11.41.2)</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</si>
  <si>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3.3kg/sqm including grouting the joint with white cement &amp; matching pigments etc. complete.
 Size of Tile 600x600 mm   (11.46.2)</t>
  </si>
  <si>
    <t xml:space="preserve">  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
 Size of Tile 600x600 mm     (11.49.2)</t>
  </si>
  <si>
    <t>52 mm thick cement concrete flooring with concrete hardener topping, under layer 40 mm thick cement concrete 1:2:4 (1 cement : 2 coarse sand : 4 graded stone aggregate 20 mm nominal size) and top layer 12 mm thick cement hardener consisting of mix 1:2 (1 cement hardener mix : 2 graded stone aggregate 6 mm nominal size) by volume, hardening compound mixed @ 2 litre per 50 kg of cement or as per manufacturer's specifications. This includes cost of cement slurry, but excluding the cost of nosing of steps etc. complete. (11.4)</t>
  </si>
  <si>
    <t>Providing edge moulding to 18 mm thick marble stone counters, Vanities etc., including machine polishing to edge to give high gloss finish etc. complete as per design approved by Engineer-in-Charge.
Granite work  (8.3.2)</t>
  </si>
  <si>
    <t xml:space="preserve"> Providing and fixing fly proof stainless steel grade 304 wire gauge, to windows and clerestory windows using wire gauge with average width of aperture 1.4 mm in both directions with wire of dia. 0.50 mm all complete.
 With 2nd class teak wood beading 62X19 mm  (9.135.1)</t>
  </si>
  <si>
    <t>Providing and applying white cement based putty of average thickness 1 mm, of approved brand and manufacturer, over the plastered wall surface to prepare the surface even and smooth complete. (13.80)</t>
  </si>
  <si>
    <t>Distempering with oil bound washable distemper of approved brand and manufacture to give an even shade :
New work (two or more coats) over and including water thinnable priming coat with cement primer  (13.41.1)</t>
  </si>
  <si>
    <t xml:space="preserve"> Removing dry or oil bound distemper, water proofing cement paint and the like by scrapping, sand papering and preparing the surface smooth including necessary repairs to scratches etc. complete.  (14.46)</t>
  </si>
  <si>
    <t xml:space="preserve">Providing and fixing chromium plated brass handles with necessary screws etc. complete:           
(A) 125 mm  (9.92.1)   </t>
  </si>
  <si>
    <t xml:space="preserve">(B) 100 mm  (9.92.2)    </t>
  </si>
  <si>
    <t xml:space="preserve">Providing and fixing bright finished brass tower bolts (barrel type) with necessary screws etc. complete :         
(A) 250x10 mm  (9.74.1)   </t>
  </si>
  <si>
    <t xml:space="preserve">(B) 150 mm  (9.74.3)                            </t>
  </si>
  <si>
    <t xml:space="preserve">Providing and fixing ISI marked oxidised M.S. tower bolt black finish, (Barrel type) with necessary screws etc. complete :       
(A) 250x10 mm  (9.63.1)   </t>
  </si>
  <si>
    <t xml:space="preserve">(B) 150 mm  (9.63.3) </t>
  </si>
  <si>
    <r>
      <t xml:space="preserve">Providing and fixing ISI marked oxidised M.S. handles conforming to IS:4992 with necessary screws etc. complete :  
</t>
    </r>
    <r>
      <rPr>
        <b/>
        <sz val="12"/>
        <rFont val="Bookman Old Style"/>
        <family val="1"/>
      </rPr>
      <t>(A)</t>
    </r>
    <r>
      <rPr>
        <sz val="12"/>
        <rFont val="Bookman Old Style"/>
        <family val="1"/>
      </rPr>
      <t xml:space="preserve"> 125 mm  </t>
    </r>
    <r>
      <rPr>
        <b/>
        <sz val="12"/>
        <rFont val="Bookman Old Style"/>
        <family val="1"/>
      </rPr>
      <t>(9.66.1)</t>
    </r>
    <r>
      <rPr>
        <sz val="12"/>
        <rFont val="Bookman Old Style"/>
        <family val="1"/>
      </rPr>
      <t xml:space="preserve">           </t>
    </r>
  </si>
  <si>
    <r>
      <rPr>
        <b/>
        <sz val="12"/>
        <rFont val="Bookman Old Style"/>
        <family val="1"/>
      </rPr>
      <t>(B)</t>
    </r>
    <r>
      <rPr>
        <sz val="12"/>
        <rFont val="Bookman Old Style"/>
        <family val="1"/>
      </rPr>
      <t xml:space="preserve"> 100 mm </t>
    </r>
    <r>
      <rPr>
        <b/>
        <sz val="12"/>
        <rFont val="Arial"/>
        <family val="2"/>
      </rPr>
      <t xml:space="preserve"> (9.66.2)</t>
    </r>
    <r>
      <rPr>
        <sz val="12"/>
        <rFont val="Arial"/>
        <family val="2"/>
      </rPr>
      <t xml:space="preserve">                            </t>
    </r>
  </si>
  <si>
    <r>
      <t xml:space="preserve">Providing and fixing ISI marked oxidised M.S. sliding door bolts with
nuts and screws etc. complete :        
250x16 mm </t>
    </r>
    <r>
      <rPr>
        <b/>
        <sz val="12"/>
        <rFont val="Bookman Old Style"/>
        <family val="1"/>
      </rPr>
      <t xml:space="preserve"> (9.62.2)</t>
    </r>
    <r>
      <rPr>
        <sz val="12"/>
        <rFont val="Bookman Old Style"/>
        <family val="1"/>
      </rPr>
      <t xml:space="preserve"> </t>
    </r>
  </si>
  <si>
    <r>
      <t xml:space="preserve">Providing and fixing aluminium hanging floor door stopper, ISI marked, anodised (anodic coating not less than grade AC 10 as per IS : 1868) transparent or dyed to required colour and shade, with necessary screws etc. complete.       
Single rubber stopper  </t>
    </r>
    <r>
      <rPr>
        <b/>
        <sz val="12"/>
        <rFont val="Bookman Old Style"/>
        <family val="1"/>
      </rPr>
      <t>(9.101.1)</t>
    </r>
    <r>
      <rPr>
        <sz val="12"/>
        <rFont val="Bookman Old Style"/>
        <family val="1"/>
      </rPr>
      <t xml:space="preserve">  </t>
    </r>
  </si>
  <si>
    <r>
      <t xml:space="preserve">Providing and fixing wash basin with C.I. brackets, 15 mm C.P. brass pillar taps, 32 mm C.P. brass waste of standard pattern, including painting of fittings and brackets, cutting and making good the walls wherever require:
White Vitreous China Wash basin size 630x450 mm with a single 15 mm C.P. brass pillar tap </t>
    </r>
    <r>
      <rPr>
        <b/>
        <sz val="12"/>
        <rFont val="Bookman Old Style"/>
        <family val="1"/>
      </rPr>
      <t xml:space="preserve"> (17.7.2)</t>
    </r>
  </si>
  <si>
    <r>
      <t>Providing and fixing C.P. brass bib cock of approved quality conforming to IS:8931 :
15 mm nominal bore</t>
    </r>
    <r>
      <rPr>
        <b/>
        <sz val="12"/>
        <rFont val="Bookman Old Style"/>
        <family val="1"/>
      </rPr>
      <t xml:space="preserve"> (18.49.1)</t>
    </r>
  </si>
  <si>
    <r>
      <t xml:space="preserve">Providing and fixing C.P. brass stop cock (concealed) of standard design and of approved make conforming to IS:8931.
15 mm nominal bore </t>
    </r>
    <r>
      <rPr>
        <b/>
        <sz val="12"/>
        <rFont val="Bookman Old Style"/>
        <family val="1"/>
      </rPr>
      <t>(18.52.1)</t>
    </r>
  </si>
  <si>
    <r>
      <t xml:space="preserve">Providing and fixing C.P. brass angle valve for basin mixer and geyser points of approved quality conforming to IS:8931
15mm nominal bore    </t>
    </r>
    <r>
      <rPr>
        <b/>
        <sz val="12"/>
        <rFont val="Bookman Old Style"/>
        <family val="1"/>
      </rPr>
      <t xml:space="preserve"> (18.53.1)</t>
    </r>
  </si>
  <si>
    <r>
      <t xml:space="preserve">Providing and fixing G.I. pipes complete with G.I. fittings and clamps, i/c cutting and making good the walls etc.
 Internal work - Exposed on wall
</t>
    </r>
    <r>
      <rPr>
        <b/>
        <sz val="12"/>
        <rFont val="Bookman Old Style"/>
        <family val="1"/>
      </rPr>
      <t>(A)</t>
    </r>
    <r>
      <rPr>
        <sz val="12"/>
        <rFont val="Bookman Old Style"/>
        <family val="1"/>
      </rPr>
      <t xml:space="preserve">   15 mm dia nominal bore    </t>
    </r>
    <r>
      <rPr>
        <b/>
        <sz val="12"/>
        <rFont val="Bookman Old Style"/>
        <family val="1"/>
      </rPr>
      <t>(18.10.1)</t>
    </r>
  </si>
  <si>
    <r>
      <rPr>
        <b/>
        <sz val="14"/>
        <rFont val="Times New Roman"/>
        <family val="1"/>
      </rPr>
      <t xml:space="preserve"> (B)</t>
    </r>
    <r>
      <rPr>
        <sz val="14"/>
        <rFont val="Times New Roman"/>
        <family val="1"/>
      </rPr>
      <t xml:space="preserve">  20 mm dia nominal bore  </t>
    </r>
    <r>
      <rPr>
        <b/>
        <sz val="14"/>
        <rFont val="Times New Roman"/>
        <family val="1"/>
      </rPr>
      <t>(18.10.2)</t>
    </r>
  </si>
  <si>
    <r>
      <t xml:space="preserve">  Making connection of G.I. distribution branch with G.I. main of following sizes by providing and fixing tee, including cutting and threading the pipe etc. complete :
25 to 40 mm nominal bore  </t>
    </r>
    <r>
      <rPr>
        <b/>
        <sz val="12"/>
        <rFont val="Bookman Old Style"/>
        <family val="1"/>
      </rPr>
      <t>(18.13.1)</t>
    </r>
  </si>
  <si>
    <r>
      <t xml:space="preserve">Providing and fixing ball valve (brass) of approved quality, High or low pressure, with plastic floats complete :
  15 mm nominal bore   </t>
    </r>
    <r>
      <rPr>
        <b/>
        <sz val="12"/>
        <rFont val="Bookman Old Style"/>
        <family val="1"/>
      </rPr>
      <t>(18.18.1)</t>
    </r>
  </si>
  <si>
    <r>
      <t xml:space="preserve">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       
For fixed portion 
Anodised aluminium (anodised transparent or dyed to required shade according to IS: 1868, Minimum anodic coating of grade AC 15) </t>
    </r>
    <r>
      <rPr>
        <b/>
        <sz val="12"/>
        <rFont val="Bookman Old Style"/>
        <family val="1"/>
      </rPr>
      <t>(21.1.1.1)</t>
    </r>
  </si>
  <si>
    <r>
      <t xml:space="preserve">  Providing and fixing factory made uPVC white colour sliding glazed window upto 1.50 m in height dimension comprising of uPVC multi-chambered frame with in-built roller track and sash extruded profiles duly reinforced with 1.60 ± 0.2 mm thick galvanized mild steel section made from roll forming process of required length (shape &amp; size according to uPVC profile), appropriate dimension of uPVC extruded glazing beads and uPVC  extruded  interlocks, EPDM gasket, wool pile, zinc alloy (white powder coated) touch locks with hook, zinc alloy body with single nylon rollers (weight bearing capacity to be 40 kg), G.I fasteners 100 x 8 mm size for fixing frame to finished wall and necessary stainless steel screws etc. Profile of frame &amp; sash shall be mitred cut and fusion welded at all corners, including drilling of holes for fixing hardware's and drainage of water etc. After fixing frame the gap between frame and adjacent finished wall shall be filled with weather proof silicon sealent over backer rod  of required size and of approved quality, all complete as per approved drawing &amp; direction of Engineer-in-Charge.  (Single / double glass panes, wire mesh and silicon sealant shall be paid separately)
Note: For uPVC frame and sash extruded profiles minus 5% tolerance in dimension i.e. in depth &amp; width of profile shall be acceptable.
Two track two panels sliding window made of (small series) frame 52 x 44 mm &amp; sash 32 x 60 mm both having wall thickness of 1.9  ± 0.2 mm and single glazing bead of appropriate dimension. (Area of window upto 1.75 sqm)  </t>
    </r>
    <r>
      <rPr>
        <b/>
        <sz val="12"/>
        <rFont val="Bookman Old Style"/>
        <family val="1"/>
      </rPr>
      <t>(9.147D.1)</t>
    </r>
    <r>
      <rPr>
        <sz val="12"/>
        <rFont val="Bookman Old Style"/>
        <family val="1"/>
      </rPr>
      <t xml:space="preserve">
</t>
    </r>
  </si>
  <si>
    <r>
      <t xml:space="preserve">Three track three panels sliding window with fly proof SS wire mesh (Two nos. glazed &amp; one no. wire mesh panels) made of (small series) frame 92 x 44 mm &amp; sash 32 x 60 mm both having wall thickness of 1.9 ± 0.2 mm and single glazing bead of appropriate dimension (Area of window upto 1.75 sqm).  </t>
    </r>
    <r>
      <rPr>
        <b/>
        <sz val="12"/>
        <rFont val="Bookman Old Style"/>
        <family val="1"/>
      </rPr>
      <t>(9.147D.2)</t>
    </r>
  </si>
  <si>
    <r>
      <t xml:space="preserve">Two track two panels sliding window made of (big series) frame 67 x 50 mm &amp; sash 46 x 62 mm both having wall thickness of 2.3 ± 0.2 mm and single glazing bead / double glazing bead  of appropriate dimension . (Area of window above 1.75 sqm upto 2.50 sqm). </t>
    </r>
    <r>
      <rPr>
        <b/>
        <sz val="12"/>
        <rFont val="Bookman Old Style"/>
        <family val="1"/>
      </rPr>
      <t>(9.147D.3)</t>
    </r>
    <r>
      <rPr>
        <sz val="12"/>
        <rFont val="Bookman Old Style"/>
        <family val="1"/>
      </rPr>
      <t xml:space="preserve">
</t>
    </r>
  </si>
  <si>
    <r>
      <t xml:space="preserve">Three track three panels sliding window with fly proof S.S wire mesh (Two nos. glazed &amp; one no. wire mesh panels) made of (big series) frame 116 x 45 mm &amp; sash 46 x 62 mm both having wall thickness of 2.3 ± 0.2 mm and single glazing bead / double glazing bead  of appropriate dimension. (Area of window above 1.75 sqm). </t>
    </r>
    <r>
      <rPr>
        <b/>
        <sz val="12"/>
        <rFont val="Bookman Old Style"/>
        <family val="1"/>
      </rPr>
      <t>(9.147D.4)</t>
    </r>
  </si>
  <si>
    <r>
      <t xml:space="preserve">Providing wood work in frames of doors, windows, clerestory windows and other frames, wrought framed and fixed in position with hold fast lugs or with dash fasteners of equired dia &amp; length ( hold fast lugs or dash fastener shall be paid for separately).   
Sal wood  </t>
    </r>
    <r>
      <rPr>
        <b/>
        <sz val="12"/>
        <rFont val="Bookman Old Style"/>
        <family val="1"/>
      </rPr>
      <t>(9.1.2)</t>
    </r>
    <r>
      <rPr>
        <sz val="12"/>
        <rFont val="Bookman Old Style"/>
        <family val="1"/>
      </rPr>
      <t xml:space="preserve">         </t>
    </r>
  </si>
  <si>
    <r>
      <t xml:space="preserve"> Providing and fixing Stainless Steel A ISi 304 (18/8) kitchen sink as per IS: 13983 with C.I. brackets and stainless steel plug 40 mm, including painting of fittings and brackets, cutting and making good the walls wherever required :
 Kitchen sink with drain board
 510x1040 mm bowl depth 250 mm  </t>
    </r>
    <r>
      <rPr>
        <b/>
        <sz val="12"/>
        <rFont val="Bookman Old Style"/>
        <family val="1"/>
      </rPr>
      <t xml:space="preserve"> (17.10.1.1)</t>
    </r>
  </si>
  <si>
    <r>
      <t xml:space="preserve">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5.50 mm thickness  </t>
    </r>
    <r>
      <rPr>
        <b/>
        <sz val="12"/>
        <rFont val="Bookman Old Style"/>
        <family val="1"/>
      </rPr>
      <t>(21.3.2)</t>
    </r>
  </si>
  <si>
    <r>
      <t xml:space="preserve">Providing and fixing panelled or panelled and glazed shutters for doors, windows and clerestory windows, including ISI marked M.S. pressed butt hinges bright finished of required size with necessary screws, excluding panelling which will be paid for separately, all complete as per direction of Engineer-in-charge.      
Second class teak wood   
35 mm thick shutters </t>
    </r>
    <r>
      <rPr>
        <b/>
        <sz val="12"/>
        <rFont val="Bookman Old Style"/>
        <family val="1"/>
      </rPr>
      <t>(9.5.1.1)</t>
    </r>
    <r>
      <rPr>
        <sz val="12"/>
        <rFont val="Bookman Old Style"/>
        <family val="1"/>
      </rPr>
      <t xml:space="preserve">  </t>
    </r>
  </si>
  <si>
    <r>
      <t xml:space="preserve">Providing and fixing panelling or panelling and glazing in panelled or panelled and glazed shutters for doors, windows and clerestory windows (Area of opening for panel inserts excluding portion inside grooves or rebates to be measured). Panelling for panelled or panelled and glazed shutters 25 mm to 40 mm thick :     
</t>
    </r>
    <r>
      <rPr>
        <b/>
        <sz val="12"/>
        <rFont val="Bookman Old Style"/>
        <family val="1"/>
      </rPr>
      <t>(A)</t>
    </r>
    <r>
      <rPr>
        <sz val="12"/>
        <rFont val="Bookman Old Style"/>
        <family val="1"/>
      </rPr>
      <t xml:space="preserve"> Second class teak wood </t>
    </r>
    <r>
      <rPr>
        <b/>
        <sz val="12"/>
        <rFont val="Bookman Old Style"/>
        <family val="1"/>
      </rPr>
      <t>(9.7.1)</t>
    </r>
    <r>
      <rPr>
        <sz val="12"/>
        <rFont val="Bookman Old Style"/>
        <family val="1"/>
      </rPr>
      <t xml:space="preserve">                   </t>
    </r>
  </si>
  <si>
    <r>
      <rPr>
        <b/>
        <sz val="12"/>
        <rFont val="Bookman Old Style"/>
        <family val="1"/>
      </rPr>
      <t>(B)</t>
    </r>
    <r>
      <rPr>
        <sz val="12"/>
        <rFont val="Bookman Old Style"/>
        <family val="1"/>
      </rPr>
      <t xml:space="preserve"> Float glass panes  4mm      </t>
    </r>
    <r>
      <rPr>
        <b/>
        <sz val="12"/>
        <rFont val="Bookman Old Style"/>
        <family val="1"/>
      </rPr>
      <t>(9.7.7.1)</t>
    </r>
  </si>
  <si>
    <r>
      <t xml:space="preserve">Applying priming coat:
With ready mixed pink or Grey primer of approved brand and manufacture on wood work (hard and soft wood)     </t>
    </r>
    <r>
      <rPr>
        <b/>
        <sz val="12"/>
        <rFont val="Bookman Old Style"/>
        <family val="1"/>
      </rPr>
      <t>(13.50.1)</t>
    </r>
  </si>
  <si>
    <r>
      <t xml:space="preserve">Wall painting with acrylic emulsion paint of approved brand and manufacture to give an even shade :
 Two or more coats on new work    </t>
    </r>
    <r>
      <rPr>
        <b/>
        <sz val="12"/>
        <rFont val="Bookman Old Style"/>
        <family val="1"/>
      </rPr>
      <t xml:space="preserve"> (13.60.1)</t>
    </r>
  </si>
  <si>
    <r>
      <t xml:space="preserve">Carraige of malba </t>
    </r>
    <r>
      <rPr>
        <b/>
        <sz val="12"/>
        <rFont val="Bookman Old Style"/>
        <family val="1"/>
      </rPr>
      <t>(Approved Rate)</t>
    </r>
    <r>
      <rPr>
        <sz val="12"/>
        <rFont val="Bookman Old Style"/>
        <family val="1"/>
      </rPr>
      <t xml:space="preserve">  </t>
    </r>
    <r>
      <rPr>
        <b/>
        <sz val="12"/>
        <rFont val="Bookman Old Style"/>
        <family val="1"/>
      </rPr>
      <t xml:space="preserve"> </t>
    </r>
  </si>
  <si>
    <r>
      <t>Providing and fixing factory made uPVC white colour fixed glazed windows/ventilators comprising of uPVC multi-chambered frame and mullion (where ever required) extruded profiles duly reinforced with 1.60 ± 0.2 mm thick  galvanized mild steel section made from roll forming process of required length (shape &amp; size according to uPVC profile), , uPVC extruded  glazing beads of appropriate dimension, EPDM gasket, G.I fasteners 100 x 8 mm size for fixing frame to finished wall, plastic packers, plastic caps and necessary stainless steel screws etc. Profile of frame shall be mitred cut and fusion welded at all corners, mullion (if required) shall be also fusion welded including drilling of holes for fixing hardware's and drainage of water etc. After fixing frame the gap between frame and adjacent finished wall shall be filled with weather proof silicon sealant over backer rod of required size and of approved quality, all complete as per approved drawing &amp; direction of Engineer-in-Charge. (Single / double glass panes and silicon sealant shall be paid separately).
Note: For uPVC frame, sash and mullion extruded profiles minus 5% tolerance in dimension i.e. in depth &amp; width of profile shall be acceptable.
 Fixed window / ventilator made of (small series) frame 47 x 50 mm &amp; mullion 47 x 68 mm both having wall thickness of 1.9 ± 0.2 mm and  single glazing bead  of appropriate dimension. (Area upto 0.75 sqm.)</t>
    </r>
    <r>
      <rPr>
        <b/>
        <sz val="12"/>
        <rFont val="Bookman Old Style"/>
        <family val="1"/>
      </rPr>
      <t>(9.147B.1)</t>
    </r>
  </si>
  <si>
    <r>
      <t xml:space="preserve">Providing and fixing fly proof stainless steel grade 304 wire gauge, to windows and clerestory windows using wire gauge with average width of aperture 1.4 mm in both directions with wire of dia. 0.50 mm all complete.
</t>
    </r>
    <r>
      <rPr>
        <b/>
        <sz val="12"/>
        <rFont val="Bookman Old Style"/>
        <family val="1"/>
      </rPr>
      <t xml:space="preserve"> </t>
    </r>
    <r>
      <rPr>
        <sz val="12"/>
        <rFont val="Bookman Old Style"/>
        <family val="1"/>
      </rPr>
      <t xml:space="preserve">Without wood beading </t>
    </r>
    <r>
      <rPr>
        <b/>
        <sz val="12"/>
        <rFont val="Bookman Old Style"/>
        <family val="1"/>
      </rPr>
      <t>(Analysis Rate)</t>
    </r>
    <r>
      <rPr>
        <sz val="12"/>
        <rFont val="Bookman Old Style"/>
        <family val="1"/>
      </rPr>
      <t xml:space="preserve">
</t>
    </r>
  </si>
  <si>
    <t>kg</t>
  </si>
  <si>
    <t>mtr</t>
  </si>
  <si>
    <t>Trip</t>
  </si>
  <si>
    <r>
      <t xml:space="preserve">15 mm cement plaster on rough side of single or half brick wall of mix:
1:6 (1 cement: 6 coarse sand) </t>
    </r>
    <r>
      <rPr>
        <b/>
        <sz val="12"/>
        <rFont val="Bookman Old Style"/>
        <family val="1"/>
      </rPr>
      <t>(13.5.2)</t>
    </r>
  </si>
  <si>
    <t>BI01010001010000000000000515BI0100001124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</si>
  <si>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</si>
  <si>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</si>
  <si>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</si>
  <si>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</si>
  <si>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</si>
  <si>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</si>
  <si>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</si>
  <si>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</si>
  <si>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15 mm cement plaster on rough side of single or half brick wall of mix:
1:6 (1 cement: 6 coarse sand) (13.5.2)</t>
  </si>
  <si>
    <t xml:space="preserve">Providing and fixing ISI marked oxidised M.S. handles conforming to IS:4992 with necessary screws etc. complete :  
(A) 125 mm  (9.66.1)           </t>
  </si>
  <si>
    <t xml:space="preserve">(B) 100 mm  (9.66.2)                            </t>
  </si>
  <si>
    <t xml:space="preserve">Providing and fixing ISI marked oxidised M.S. sliding door bolts with
nuts and screws etc. complete :        
250x16 mm  (9.62.2) </t>
  </si>
  <si>
    <t xml:space="preserve">Providing and fixing aluminium hanging floor door stopper, ISI marked, anodised (anodic coating not less than grade AC 10 as per IS : 1868) transparent or dyed to required colour and shade, with necessary screws etc. complete.       
Single rubber stopper  (9.101.1)  </t>
  </si>
  <si>
    <t>Providing and fixing wash basin with C.I. brackets, 15 mm C.P. brass pillar taps, 32 mm C.P. brass waste of standard pattern, including painting of fittings and brackets, cutting and making good the walls wherever require:
White Vitreous China Wash basin size 630x450 mm with a single 15 mm C.P. brass pillar tap  (17.7.2)</t>
  </si>
  <si>
    <t>Providing and fixing C.P. brass bib cock of approved quality conforming to IS:8931 :
15 mm nominal bore (18.49.1)</t>
  </si>
  <si>
    <t>Providing and fixing C.P. brass stop cock (concealed) of standard design and of approved make conforming to IS:8931.
15 mm nominal bore (18.52.1)</t>
  </si>
  <si>
    <t>Providing and fixing C.P. brass angle valve for basin mixer and geyser points of approved quality conforming to IS:8931
15mm nominal bore     (18.53.1)</t>
  </si>
  <si>
    <t>Providing and fixing G.I. pipes complete with G.I. fittings and clamps, i/c cutting and making good the walls etc.
 Internal work - Exposed on wall
(A)   15 mm dia nominal bore    (18.10.1)</t>
  </si>
  <si>
    <t xml:space="preserve"> (B)  20 mm dia nominal bore  (18.10.2)</t>
  </si>
  <si>
    <t xml:space="preserve">  Making connection of G.I. distribution branch with G.I. main of following sizes by providing and fixing tee, including cutting and threading the pipe etc. complete :
25 to 40 mm nominal bore  (18.13.1)</t>
  </si>
  <si>
    <t>Providing and fixing ball valve (brass) of approved quality, High or low pressure, with plastic floats complete :
  15 mm nominal bore   (18.18.1)</t>
  </si>
  <si>
    <t xml:space="preserve">  20 mm nominal bore    (18.18.2)</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</si>
  <si>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       
For fixed portion 
Anodised aluminium (anodised transparent or dyed to required shade according to IS: 1868, Minimum anodic coating of grade AC 15) (21.1.1.1)</t>
  </si>
  <si>
    <t xml:space="preserve">  Providing and fixing factory made uPVC white colour sliding glazed window upto 1.50 m in height dimension comprising of uPVC multi-chambered frame with in-built roller track and sash extruded profiles duly reinforced with 1.60 ± 0.2 mm thick galvanized mild steel section made from roll forming process of required length (shape &amp; size according to uPVC profile), appropriate dimension of uPVC extruded glazing beads and uPVC  extruded  interlocks, EPDM gasket, wool pile, zinc alloy (white powder coated) touch locks with hook, zinc alloy body with single nylon rollers (weight bearing capacity to be 40 kg), G.I fasteners 100 x 8 mm size for fixing frame to finished wall and necessary stainless steel screws etc. Profile of frame &amp; sash shall be mitred cut and fusion welded at all corners, including drilling of holes for fixing hardware's and drainage of water etc. After fixing frame the gap between frame and adjacent finished wall shall be filled with weather proof silicon sealent over backer rod  of required size and of approved quality, all complete as per approved drawing &amp; direction of Engineer-in-Charge.  (Single / double glass panes, wire mesh and silicon sealant shall be paid separately)
Note: For uPVC frame and sash extruded profiles minus 5% tolerance in dimension i.e. in depth &amp; width of profile shall be acceptable.
Two track two panels sliding window made of (small series) frame 52 x 44 mm &amp; sash 32 x 60 mm both having wall thickness of 1.9  ± 0.2 mm and single glazing bead of appropriate dimension. (Area of window upto 1.75 sqm)  (9.147D.1)
</t>
  </si>
  <si>
    <t>Three track three panels sliding window with fly proof SS wire mesh (Two nos. glazed &amp; one no. wire mesh panels) made of (small series) frame 92 x 44 mm &amp; sash 32 x 60 mm both having wall thickness of 1.9 ± 0.2 mm and single glazing bead of appropriate dimension (Area of window upto 1.75 sqm).  (9.147D.2)</t>
  </si>
  <si>
    <t xml:space="preserve">Two track two panels sliding window made of (big series) frame 67 x 50 mm &amp; sash 46 x 62 mm both having wall thickness of 2.3 ± 0.2 mm and single glazing bead / double glazing bead  of appropriate dimension . (Area of window above 1.75 sqm upto 2.50 sqm). (9.147D.3)
</t>
  </si>
  <si>
    <t>Three track three panels sliding window with fly proof S.S wire mesh (Two nos. glazed &amp; one no. wire mesh panels) made of (big series) frame 116 x 45 mm &amp; sash 46 x 62 mm both having wall thickness of 2.3 ± 0.2 mm and single glazing bead / double glazing bead  of appropriate dimension. (Area of window above 1.75 sqm). (9.147D.4)</t>
  </si>
  <si>
    <t xml:space="preserve">Providing wood work in frames of doors, windows, clerestory windows and other frames, wrought framed and fixed in position with hold fast lugs or with dash fasteners of equired dia &amp; length ( hold fast lugs or dash fastener shall be paid for separately).   
Sal wood  (9.1.2)         </t>
  </si>
  <si>
    <t xml:space="preserve"> Providing and fixing Stainless Steel A ISi 304 (18/8) kitchen sink as per IS: 13983 with C.I. brackets and stainless steel plug 40 mm, including painting of fittings and brackets, cutting and making good the walls wherever required :
 Kitchen sink with drain board
 510x1040 mm bowl depth 250 mm   (17.10.1.1)</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</si>
  <si>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5.50 mm thickness  (21.3.2)</t>
  </si>
  <si>
    <t xml:space="preserve">Providing and fixing panelled or panelled and glazed shutters for doors, windows and clerestory windows, including ISI marked M.S. pressed butt hinges bright finished of required size with necessary screws, excluding panelling which will be paid for separately, all complete as per direction of Engineer-in-charge.      
Second class teak wood   
35 mm thick shutters (9.5.1.1)  </t>
  </si>
  <si>
    <t xml:space="preserve">Providing and fixing panelling or panelling and glazing in panelled or panelled and glazed shutters for doors, windows and clerestory windows (Area of opening for panel inserts excluding portion inside grooves or rebates to be measured). Panelling for panelled or panelled and glazed shutters 25 mm to 40 mm thick :     
(A) Second class teak wood (9.7.1)                   </t>
  </si>
  <si>
    <t>(B) Float glass panes  4mm      (9.7.7.1)</t>
  </si>
  <si>
    <t>Applying priming coat:
With ready mixed pink or Grey primer of approved brand and manufacture on wood work (hard and soft wood)     (13.50.1)</t>
  </si>
  <si>
    <t>Wall painting with acrylic emulsion paint of approved brand and manufacture to give an even shade :
 Two or more coats on new work     (13.60.1)</t>
  </si>
  <si>
    <t xml:space="preserve">Carraige of malba (Approved Rate)   </t>
  </si>
  <si>
    <t>Providing and fixing factory made uPVC white colour fixed glazed windows/ventilators comprising of uPVC multi-chambered frame and mullion (where ever required) extruded profiles duly reinforced with 1.60 ± 0.2 mm thick  galvanized mild steel section made from roll forming process of required length (shape &amp; size according to uPVC profile), , uPVC extruded  glazing beads of appropriate dimension, EPDM gasket, G.I fasteners 100 x 8 mm size for fixing frame to finished wall, plastic packers, plastic caps and necessary stainless steel screws etc. Profile of frame shall be mitred cut and fusion welded at all corners, mullion (if required) shall be also fusion welded including drilling of holes for fixing hardware's and drainage of water etc. After fixing frame the gap between frame and adjacent finished wall shall be filled with weather proof silicon sealant over backer rod of required size and of approved quality, all complete as per approved drawing &amp; direction of Engineer-in-Charge. (Single / double glass panes and silicon sealant shall be paid separately).
Note: For uPVC frame, sash and mullion extruded profiles minus 5% tolerance in dimension i.e. in depth &amp; width of profile shall be acceptable.
 Fixed window / ventilator made of (small series) frame 47 x 50 mm &amp; mullion 47 x 68 mm both having wall thickness of 1.9 ± 0.2 mm and  single glazing bead  of appropriate dimension. (Area upto 0.75 sqm.)(9.147B.1)</t>
  </si>
  <si>
    <t xml:space="preserve">Providing and fixing fly proof stainless steel grade 304 wire gauge, to windows and clerestory windows using wire gauge with average width of aperture 1.4 mm in both directions with wire of dia. 0.50 mm all complete.
 Without wood beading (Analysis Rate)
</t>
  </si>
  <si>
    <t>Name of Work: Renovation of kitchen block including dismantling old window &amp; door, P/F of uPVC window &amp; panelled door, P/L Vitrified tiles, plastering of wall, putty and distempering at Ground floor of Vishwakarma Hostel, IIT (BHU).</t>
  </si>
  <si>
    <t>xx</t>
  </si>
  <si>
    <r>
      <t xml:space="preserve">Taking out doors, windows and clerestory window shutters (steel or wood) including stacking within 50 metres lead :
Of area 3 sq. metres and below  </t>
    </r>
    <r>
      <rPr>
        <b/>
        <sz val="12"/>
        <rFont val="Bookman Old Style"/>
        <family val="1"/>
      </rPr>
      <t>(15.13.1)</t>
    </r>
  </si>
  <si>
    <r>
      <t xml:space="preserve">Dismantling wood work in frames, trusses, purlins and rafters up to 10 metres span and 5 metres height including stacking the material within 50 metres lead :
 Of sectional area 40 square centimetres and above </t>
    </r>
    <r>
      <rPr>
        <b/>
        <sz val="12"/>
        <rFont val="Bookman Old Style"/>
        <family val="1"/>
      </rPr>
      <t>(15.14.1)</t>
    </r>
  </si>
  <si>
    <r>
      <t xml:space="preserve">Demolishing cement concrete manually/ by mechanical means including disposal of material within 50 metres lead as per direction of Engineer - in - charge.
</t>
    </r>
    <r>
      <rPr>
        <b/>
        <sz val="12"/>
        <rFont val="Bookman Old Style"/>
        <family val="1"/>
      </rPr>
      <t>(A)</t>
    </r>
    <r>
      <rPr>
        <sz val="12"/>
        <rFont val="Bookman Old Style"/>
        <family val="1"/>
      </rPr>
      <t xml:space="preserve"> Nominal concrete 1:3:6 or richer mix (i/c equivalent design mix) </t>
    </r>
    <r>
      <rPr>
        <b/>
        <sz val="12"/>
        <rFont val="Bookman Old Style"/>
        <family val="1"/>
      </rPr>
      <t>(15.2.1)</t>
    </r>
  </si>
  <si>
    <r>
      <rPr>
        <b/>
        <sz val="12"/>
        <rFont val="Bookman Old Style"/>
        <family val="1"/>
      </rPr>
      <t>(B)</t>
    </r>
    <r>
      <rPr>
        <sz val="12"/>
        <rFont val="Bookman Old Style"/>
        <family val="1"/>
      </rPr>
      <t xml:space="preserve"> Nominal concrete 1:4:8 or leaner mix (i/c equivalent design mix)  </t>
    </r>
    <r>
      <rPr>
        <b/>
        <sz val="12"/>
        <rFont val="Bookman Old Style"/>
        <family val="1"/>
      </rPr>
      <t>(15.2.2)</t>
    </r>
  </si>
  <si>
    <r>
      <t xml:space="preserve"> Providing and laying in position cement concrete of specified grade excluding the cost of centering and shuttering - All work up to plinth level :
 </t>
    </r>
    <r>
      <rPr>
        <b/>
        <sz val="12"/>
        <rFont val="Bookman Old Style"/>
        <family val="1"/>
      </rPr>
      <t>(A)</t>
    </r>
    <r>
      <rPr>
        <sz val="12"/>
        <rFont val="Bookman Old Style"/>
        <family val="1"/>
      </rPr>
      <t xml:space="preserve"> 1:4:8 (1 Cement : 4 coarse sand (zone-III) : 8 graded stone aggregate 40 mm nominal size) </t>
    </r>
    <r>
      <rPr>
        <b/>
        <sz val="12"/>
        <rFont val="Bookman Old Style"/>
        <family val="1"/>
      </rPr>
      <t>(4.1.8 )</t>
    </r>
  </si>
  <si>
    <r>
      <t xml:space="preserve">Centering and shuttering including strutting, propping etc. and removal of form for all heights :
 Lintels, beams, plinth beams, girders, bressumers and cantilevers. with water proof ply 12 mm thick  </t>
    </r>
    <r>
      <rPr>
        <b/>
        <sz val="12"/>
        <rFont val="Bookman Old Style"/>
        <family val="1"/>
      </rPr>
      <t>(5.9.21)</t>
    </r>
  </si>
  <si>
    <r>
      <t xml:space="preserve">Half brick masonry with common burnt clay F.P.S. (non modular) bricks of class designation 7.5 in superstructure above plinth level up to floor V level.
Cement mortar 1:4 (1 cement :4 coarse sand) </t>
    </r>
    <r>
      <rPr>
        <b/>
        <sz val="12"/>
        <rFont val="Bookman Old Style"/>
        <family val="1"/>
      </rPr>
      <t xml:space="preserve"> (6.13.2)</t>
    </r>
  </si>
  <si>
    <r>
      <t xml:space="preserve"> 12 mm cement plaster of mix :
 1:6 (1 cement: 6 coarse sand)   </t>
    </r>
    <r>
      <rPr>
        <b/>
        <sz val="12"/>
        <rFont val="Bookman Old Style"/>
        <family val="1"/>
      </rPr>
      <t>(13.4.2)</t>
    </r>
  </si>
  <si>
    <r>
      <t xml:space="preserve">Steel work welded in built up sections/ framed work, including cutting, hoisting, fixing in position and applying a priming coat of approved steel primer using structural steel etc. as required.
In gratings, frames, guard bar, ladder, railings, brackets, gates and similar works   </t>
    </r>
    <r>
      <rPr>
        <b/>
        <sz val="12"/>
        <rFont val="Bookman Old Style"/>
        <family val="1"/>
      </rPr>
      <t>(10.25.2)</t>
    </r>
  </si>
  <si>
    <r>
      <t xml:space="preserve">Providing and laying Vitrified tiles in different sizes (thickness to be specified by the manufacturer), with water absorption less than 0.08% and conforming to IS: 15622, of approved brand &amp; manufacturer, in all colours and shade, in skirting, riser of steps, laid with cement based high polymer modified quick set tile adhesive (water based) conforming to IS: 15477, in average 6 mm thickness, including grouting of joints (Payment for grouting of joints to be made separately).
  Size of Tile 600x600 mm   </t>
    </r>
    <r>
      <rPr>
        <b/>
        <sz val="12"/>
        <rFont val="Bookman Old Style"/>
        <family val="1"/>
      </rPr>
      <t>(11.47.2)</t>
    </r>
  </si>
  <si>
    <r>
      <t xml:space="preserve">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
 Granite of any colour and shade  </t>
    </r>
    <r>
      <rPr>
        <b/>
        <sz val="12"/>
        <rFont val="Bookman Old Style"/>
        <family val="1"/>
      </rPr>
      <t xml:space="preserve"> (11.49.2)</t>
    </r>
    <r>
      <rPr>
        <sz val="12"/>
        <rFont val="Bookman Old Style"/>
        <family val="1"/>
      </rPr>
      <t xml:space="preserve">
Area of slab over 0.50 sqm  </t>
    </r>
    <r>
      <rPr>
        <b/>
        <sz val="12"/>
        <rFont val="Bookman Old Style"/>
        <family val="1"/>
      </rPr>
      <t xml:space="preserve"> (8.2.2.2)</t>
    </r>
  </si>
  <si>
    <r>
      <t xml:space="preserve">Providing edge moulding to 18 mm thick marble stone counters, Vanities etc., including machine polishing to edge to give high gloss finish etc. complete as per design approved by Engineer-in-Charge.
Granite work </t>
    </r>
    <r>
      <rPr>
        <b/>
        <sz val="12"/>
        <rFont val="Bookman Old Style"/>
        <family val="1"/>
      </rPr>
      <t xml:space="preserve"> (8.3.2)</t>
    </r>
  </si>
  <si>
    <r>
      <t xml:space="preserve"> Providing and fixing fly proof stainless steel grade 304 wire gauge, to windows and clerestory windows using wire gauge with average width of aperture 1.4 mm in both directions with wire of dia. 0.50 mm all complete.
 With 2nd class teak wood beading 62X19 mm </t>
    </r>
    <r>
      <rPr>
        <b/>
        <sz val="12"/>
        <rFont val="Bookman Old Style"/>
        <family val="1"/>
      </rPr>
      <t xml:space="preserve"> (9.135.1)</t>
    </r>
  </si>
  <si>
    <r>
      <t xml:space="preserve">Finishing walls with Acrylic Smooth exterior paint of required shade :
New work (Two or more coat applied @ 1.67 ltr/10 sqm over and including priming coat of exterior primer applied @ 2.20 kg/10 sqm)   </t>
    </r>
    <r>
      <rPr>
        <b/>
        <sz val="12"/>
        <rFont val="Bookman Old Style"/>
        <family val="1"/>
      </rPr>
      <t>(13.46.1)</t>
    </r>
  </si>
  <si>
    <r>
      <t xml:space="preserve">Painting with synthetic enamel paint of approved brand and manufacture to give an even shade :
Two or more coats on new work  </t>
    </r>
    <r>
      <rPr>
        <b/>
        <sz val="12"/>
        <rFont val="Bookman Old Style"/>
        <family val="1"/>
      </rPr>
      <t xml:space="preserve"> (13.61.1)</t>
    </r>
  </si>
  <si>
    <r>
      <rPr>
        <b/>
        <sz val="14"/>
        <rFont val="Times New Roman"/>
        <family val="1"/>
      </rPr>
      <t>(B)</t>
    </r>
    <r>
      <rPr>
        <sz val="14"/>
        <rFont val="Times New Roman"/>
        <family val="1"/>
      </rPr>
      <t xml:space="preserve"> 100 mm  </t>
    </r>
    <r>
      <rPr>
        <b/>
        <sz val="14"/>
        <rFont val="Times New Roman"/>
        <family val="1"/>
      </rPr>
      <t>(9.92.2)</t>
    </r>
    <r>
      <rPr>
        <sz val="14"/>
        <rFont val="Times New Roman"/>
        <family val="1"/>
      </rPr>
      <t xml:space="preserve">    </t>
    </r>
  </si>
  <si>
    <r>
      <t xml:space="preserve">  20 mm nominal bore   </t>
    </r>
    <r>
      <rPr>
        <b/>
        <sz val="14"/>
        <rFont val="Times New Roman"/>
        <family val="1"/>
      </rPr>
      <t xml:space="preserve"> (18.18.2)</t>
    </r>
  </si>
  <si>
    <t>Taking out doors, windows and clerestory window shutters (steel or wood) including stacking within 50 metres lead :
Of area 3 sq. metres and below  (15.13.1)</t>
  </si>
  <si>
    <t>Dismantling wood work in frames, trusses, purlins and rafters up to 10 metres span and 5 metres height including stacking the material within 50 metres lead :
 Of sectional area 40 square centimetres and above (15.14.1)</t>
  </si>
  <si>
    <t>Demolishing cement concrete manually/ by mechanical means including disposal of material within 50 metres lead as per direction of Engineer - in - charge.
(A) Nominal concrete 1:3:6 or richer mix (i/c equivalent design mix) (15.2.1)</t>
  </si>
  <si>
    <t>(B) Nominal concrete 1:4:8 or leaner mix (i/c equivalent design mix)  (15.2.2)</t>
  </si>
  <si>
    <t xml:space="preserve"> Providing and laying in position cement concrete of specified grade excluding the cost of centering and shuttering - All work up to plinth level :
 (A) 1:4:8 (1 Cement : 4 coarse sand (zone-III) : 8 graded stone aggregate 40 mm nominal size) (4.1.8 )</t>
  </si>
  <si>
    <t>Centering and shuttering including strutting, propping etc. and removal of form for all heights :
 Lintels, beams, plinth beams, girders, bressumers and cantilevers. with water proof ply 12 mm thick  (5.9.21)</t>
  </si>
  <si>
    <t>Half brick masonry with common burnt clay F.P.S. (non modular) bricks of class designation 7.5 in superstructure above plinth level up to floor V level.
Cement mortar 1:4 (1 cement :4 coarse sand)  (6.13.2)</t>
  </si>
  <si>
    <t xml:space="preserve"> 12 mm cement plaster of mix :
 1:6 (1 cement: 6 coarse sand)   (13.4.2)</t>
  </si>
  <si>
    <t>Steel work welded in built up sections/ framed work, including cutting, hoisting, fixing in position and applying a priming coat of approved steel primer using structural steel etc. as required.
In gratings, frames, guard bar, ladder, railings, brackets, gates and similar works   (10.25.2)</t>
  </si>
  <si>
    <t>Providing and laying Vitrified tiles in different sizes (thickness to be specified by the manufacturer), with water absorption less than 0.08% and conforming to IS: 15622, of approved brand &amp; manufacturer, in all colours and shade, in skirting, riser of steps, laid with cement based high polymer modified quick set tile adhesive (water based) conforming to IS: 15477, in average 6 mm thickness, including grouting of joints (Payment for grouting of joints to be made separately).
  Size of Tile 600x600 mm   (11.47.2)</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</si>
  <si>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
 Granite of any colour and shade   (11.49.2)
Area of slab over 0.50 sqm   (8.2.2.2)</t>
  </si>
  <si>
    <t>Finishing walls with Acrylic Smooth exterior paint of required shade :
New work (Two or more coat applied @ 1.67 ltr/10 sqm over and including priming coat of exterior primer applied @ 2.20 kg/10 sqm)   (13.46.1)</t>
  </si>
  <si>
    <t>Painting with synthetic enamel paint of approved brand and manufacture to give an even shade :
Two or more coats on new work   (13.61.1)</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</si>
</sst>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5"/>
      <name val="Times New Roman"/>
      <family val="1"/>
    </font>
    <font>
      <sz val="12"/>
      <name val="Bookman Old Style"/>
      <family val="1"/>
    </font>
    <font>
      <b/>
      <sz val="12"/>
      <name val="Bookman Old Style"/>
      <family val="1"/>
    </font>
    <font>
      <b/>
      <sz val="14"/>
      <name val="Times New Roman"/>
      <family val="1"/>
    </font>
    <font>
      <sz val="14"/>
      <name val="Times New Roman"/>
      <family val="1"/>
    </font>
    <font>
      <b/>
      <sz val="12"/>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Bookman Old Style"/>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Bookman Old Style"/>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right/>
      <top style="thin"/>
      <bottom style="thin"/>
    </border>
    <border>
      <left/>
      <right/>
      <top/>
      <bottom style="hair"/>
    </border>
    <border>
      <left/>
      <right/>
      <top/>
      <bottom style="thin"/>
    </border>
    <border>
      <left style="thin"/>
      <right style="thin"/>
      <top style="hair"/>
      <bottom style="hair"/>
    </border>
    <border>
      <left/>
      <right/>
      <top style="thin"/>
      <bottom style="hair"/>
    </border>
    <border>
      <left/>
      <right/>
      <top style="thin"/>
      <bottom style="dotted"/>
    </border>
    <border>
      <left/>
      <right style="thin"/>
      <top style="thin"/>
      <bottom style="thin"/>
    </border>
    <border>
      <left/>
      <right style="thin"/>
      <top style="hair"/>
      <bottom style="thin"/>
    </border>
    <border>
      <left/>
      <right style="thin"/>
      <top style="thin"/>
      <bottom style="dotted"/>
    </border>
    <border>
      <left/>
      <right style="thin"/>
      <top/>
      <bottom style="thin"/>
    </border>
    <border>
      <left style="thin"/>
      <right style="thin"/>
      <top style="dotted"/>
      <bottom style="thin"/>
    </border>
    <border>
      <left style="thin"/>
      <right style="thin"/>
      <top style="thin"/>
      <bottom style="dotted"/>
    </border>
    <border>
      <left/>
      <right/>
      <top/>
      <bottom style="dotted"/>
    </border>
    <border>
      <left/>
      <right/>
      <top style="hair"/>
      <bottom style="dotted"/>
    </border>
    <border>
      <left/>
      <right style="thin"/>
      <top/>
      <bottom/>
    </border>
    <border>
      <left style="thin"/>
      <right style="thin"/>
      <top style="thin"/>
      <bottom style="hair"/>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2"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10">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0" fontId="4" fillId="0" borderId="11" xfId="56" applyNumberFormat="1" applyFont="1" applyFill="1" applyBorder="1" applyAlignment="1">
      <alignment horizontal="lef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0" fontId="25" fillId="0" borderId="21" xfId="0" applyFont="1" applyFill="1" applyBorder="1" applyAlignment="1">
      <alignment horizontal="center" vertical="center" wrapText="1"/>
    </xf>
    <xf numFmtId="0" fontId="4" fillId="0" borderId="13" xfId="56" applyNumberFormat="1" applyFont="1" applyFill="1" applyBorder="1" applyAlignment="1">
      <alignment horizontal="center" vertical="center"/>
      <protection/>
    </xf>
    <xf numFmtId="0" fontId="26" fillId="0" borderId="22" xfId="0" applyFont="1" applyFill="1" applyBorder="1" applyAlignment="1">
      <alignment horizontal="justify" vertical="top" wrapText="1" shrinkToFit="1"/>
    </xf>
    <xf numFmtId="0" fontId="26" fillId="0" borderId="23" xfId="0" applyFont="1" applyFill="1" applyBorder="1" applyAlignment="1">
      <alignment horizontal="justify" vertical="top" wrapText="1" shrinkToFit="1"/>
    </xf>
    <xf numFmtId="0" fontId="26" fillId="0" borderId="24" xfId="0" applyFont="1" applyFill="1" applyBorder="1" applyAlignment="1">
      <alignment horizontal="justify" vertical="top" wrapText="1" shrinkToFit="1"/>
    </xf>
    <xf numFmtId="0" fontId="26" fillId="0" borderId="21" xfId="0" applyFont="1" applyFill="1" applyBorder="1" applyAlignment="1">
      <alignment horizontal="justify" vertical="top" wrapText="1" shrinkToFit="1"/>
    </xf>
    <xf numFmtId="0" fontId="26" fillId="0" borderId="24" xfId="0" applyFont="1" applyFill="1" applyBorder="1" applyAlignment="1">
      <alignment horizontal="justify" vertical="top" wrapText="1"/>
    </xf>
    <xf numFmtId="0" fontId="29" fillId="0" borderId="25" xfId="0" applyFont="1" applyFill="1" applyBorder="1" applyAlignment="1">
      <alignment horizontal="justify" vertical="top" wrapText="1"/>
    </xf>
    <xf numFmtId="0" fontId="26" fillId="0" borderId="26" xfId="0" applyFont="1" applyFill="1" applyBorder="1" applyAlignment="1">
      <alignment horizontal="justify" vertical="top" wrapText="1"/>
    </xf>
    <xf numFmtId="0" fontId="26" fillId="0" borderId="27" xfId="0" applyFont="1" applyFill="1" applyBorder="1" applyAlignment="1">
      <alignment horizontal="left" vertical="top" wrapText="1" shrinkToFit="1"/>
    </xf>
    <xf numFmtId="0" fontId="26" fillId="0" borderId="28" xfId="0" applyFont="1" applyFill="1" applyBorder="1" applyAlignment="1">
      <alignment horizontal="justify" vertical="top" wrapText="1" shrinkToFit="1"/>
    </xf>
    <xf numFmtId="0" fontId="26" fillId="0" borderId="29" xfId="0" applyFont="1" applyFill="1" applyBorder="1" applyAlignment="1">
      <alignment horizontal="left" vertical="top" wrapText="1" shrinkToFit="1"/>
    </xf>
    <xf numFmtId="0" fontId="26" fillId="0" borderId="30" xfId="0" applyFont="1" applyFill="1" applyBorder="1" applyAlignment="1">
      <alignment horizontal="left" vertical="top" wrapText="1" shrinkToFit="1"/>
    </xf>
    <xf numFmtId="0" fontId="26" fillId="0" borderId="31" xfId="0" applyFont="1" applyFill="1" applyBorder="1" applyAlignment="1">
      <alignment horizontal="left" vertical="top" wrapText="1" shrinkToFit="1"/>
    </xf>
    <xf numFmtId="0" fontId="29" fillId="0" borderId="32" xfId="0" applyNumberFormat="1" applyFont="1" applyFill="1" applyBorder="1" applyAlignment="1">
      <alignment horizontal="left" vertical="top" wrapText="1" shrinkToFit="1"/>
    </xf>
    <xf numFmtId="2" fontId="66" fillId="0" borderId="21" xfId="0" applyNumberFormat="1" applyFont="1" applyFill="1" applyBorder="1" applyAlignment="1">
      <alignment horizontal="center"/>
    </xf>
    <xf numFmtId="0" fontId="26" fillId="0" borderId="33" xfId="0" applyFont="1" applyFill="1" applyBorder="1" applyAlignment="1">
      <alignment horizontal="justify" vertical="top" wrapText="1" shrinkToFit="1"/>
    </xf>
    <xf numFmtId="0" fontId="26" fillId="0" borderId="34" xfId="0" applyFont="1" applyFill="1" applyBorder="1" applyAlignment="1">
      <alignment horizontal="justify" vertical="top" wrapText="1"/>
    </xf>
    <xf numFmtId="0" fontId="26" fillId="0" borderId="35" xfId="0" applyFont="1" applyFill="1" applyBorder="1" applyAlignment="1">
      <alignment horizontal="justify" vertical="top" wrapText="1" shrinkToFit="1"/>
    </xf>
    <xf numFmtId="0" fontId="26" fillId="0" borderId="30" xfId="0" applyFont="1" applyFill="1" applyBorder="1" applyAlignment="1">
      <alignment horizontal="justify" vertical="top" wrapText="1"/>
    </xf>
    <xf numFmtId="0" fontId="26" fillId="0" borderId="36" xfId="0" applyFont="1" applyFill="1" applyBorder="1" applyAlignment="1">
      <alignment horizontal="left" vertical="top" wrapText="1" shrinkToFit="1"/>
    </xf>
    <xf numFmtId="0" fontId="26" fillId="0" borderId="37" xfId="0" applyFont="1" applyFill="1" applyBorder="1" applyAlignment="1">
      <alignment horizontal="justify" vertical="top" wrapText="1" shrinkToFi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38"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29" fillId="0" borderId="37" xfId="0" applyFont="1" applyFill="1" applyBorder="1" applyAlignment="1">
      <alignment horizontal="justify" vertical="top" wrapText="1" shrinkToFi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86"/>
  <sheetViews>
    <sheetView showGridLines="0" zoomScale="70" zoomScaleNormal="70" zoomScalePageLayoutView="0" workbookViewId="0" topLeftCell="A1">
      <selection activeCell="D77" sqref="D77"/>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3.8515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103" t="str">
        <f>B2&amp;" BoQ"</f>
        <v>Percentage BoQ</v>
      </c>
      <c r="B1" s="103"/>
      <c r="C1" s="103"/>
      <c r="D1" s="103"/>
      <c r="E1" s="103"/>
      <c r="F1" s="103"/>
      <c r="G1" s="103"/>
      <c r="H1" s="103"/>
      <c r="I1" s="103"/>
      <c r="J1" s="103"/>
      <c r="K1" s="103"/>
      <c r="L1" s="103"/>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104" t="s">
        <v>73</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IE4" s="10"/>
      <c r="IF4" s="10"/>
      <c r="IG4" s="10"/>
      <c r="IH4" s="10"/>
      <c r="II4" s="10"/>
    </row>
    <row r="5" spans="1:243" s="9" customFormat="1" ht="36" customHeight="1">
      <c r="A5" s="104" t="s">
        <v>243</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IE5" s="10"/>
      <c r="IF5" s="10"/>
      <c r="IG5" s="10"/>
      <c r="IH5" s="10"/>
      <c r="II5" s="10"/>
    </row>
    <row r="6" spans="1:243" s="9" customFormat="1" ht="27" customHeight="1">
      <c r="A6" s="104" t="s">
        <v>7</v>
      </c>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IE6" s="10"/>
      <c r="IF6" s="10"/>
      <c r="IG6" s="10"/>
      <c r="IH6" s="10"/>
      <c r="II6" s="10"/>
    </row>
    <row r="7" spans="1:243" s="9" customFormat="1" ht="15" hidden="1">
      <c r="A7" s="105" t="s">
        <v>8</v>
      </c>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IE7" s="10"/>
      <c r="IF7" s="10"/>
      <c r="IG7" s="10"/>
      <c r="IH7" s="10"/>
      <c r="II7" s="10"/>
    </row>
    <row r="8" spans="1:243" s="12" customFormat="1" ht="60">
      <c r="A8" s="11" t="s">
        <v>70</v>
      </c>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IE8" s="13"/>
      <c r="IF8" s="13"/>
      <c r="IG8" s="13"/>
      <c r="IH8" s="13"/>
      <c r="II8" s="13"/>
    </row>
    <row r="9" spans="1:243" s="14" customFormat="1" ht="15">
      <c r="A9" s="101" t="s">
        <v>9</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IE9" s="15"/>
      <c r="IF9" s="15"/>
      <c r="IG9" s="15"/>
      <c r="IH9" s="15"/>
      <c r="II9" s="15"/>
    </row>
    <row r="10" spans="1:243" s="17" customFormat="1" ht="30">
      <c r="A10" s="16" t="s">
        <v>10</v>
      </c>
      <c r="B10" s="16" t="s">
        <v>11</v>
      </c>
      <c r="C10" s="16" t="s">
        <v>11</v>
      </c>
      <c r="D10" s="16" t="s">
        <v>10</v>
      </c>
      <c r="E10" s="16" t="s">
        <v>11</v>
      </c>
      <c r="F10" s="16" t="s">
        <v>12</v>
      </c>
      <c r="G10" s="16" t="s">
        <v>12</v>
      </c>
      <c r="H10" s="16" t="s">
        <v>13</v>
      </c>
      <c r="I10" s="16" t="s">
        <v>11</v>
      </c>
      <c r="J10" s="16" t="s">
        <v>10</v>
      </c>
      <c r="K10" s="16" t="s">
        <v>14</v>
      </c>
      <c r="L10" s="16" t="s">
        <v>11</v>
      </c>
      <c r="M10" s="16" t="s">
        <v>10</v>
      </c>
      <c r="N10" s="16" t="s">
        <v>12</v>
      </c>
      <c r="O10" s="16" t="s">
        <v>12</v>
      </c>
      <c r="P10" s="16" t="s">
        <v>12</v>
      </c>
      <c r="Q10" s="16" t="s">
        <v>12</v>
      </c>
      <c r="R10" s="16" t="s">
        <v>13</v>
      </c>
      <c r="S10" s="16" t="s">
        <v>13</v>
      </c>
      <c r="T10" s="16" t="s">
        <v>12</v>
      </c>
      <c r="U10" s="16" t="s">
        <v>12</v>
      </c>
      <c r="V10" s="16" t="s">
        <v>12</v>
      </c>
      <c r="W10" s="16" t="s">
        <v>12</v>
      </c>
      <c r="X10" s="16" t="s">
        <v>13</v>
      </c>
      <c r="Y10" s="16" t="s">
        <v>13</v>
      </c>
      <c r="Z10" s="16" t="s">
        <v>12</v>
      </c>
      <c r="AA10" s="16" t="s">
        <v>12</v>
      </c>
      <c r="AB10" s="16" t="s">
        <v>12</v>
      </c>
      <c r="AC10" s="16" t="s">
        <v>12</v>
      </c>
      <c r="AD10" s="16" t="s">
        <v>13</v>
      </c>
      <c r="AE10" s="16" t="s">
        <v>13</v>
      </c>
      <c r="AF10" s="16" t="s">
        <v>12</v>
      </c>
      <c r="AG10" s="16" t="s">
        <v>12</v>
      </c>
      <c r="AH10" s="16" t="s">
        <v>12</v>
      </c>
      <c r="AI10" s="16" t="s">
        <v>12</v>
      </c>
      <c r="AJ10" s="16" t="s">
        <v>13</v>
      </c>
      <c r="AK10" s="16" t="s">
        <v>13</v>
      </c>
      <c r="AL10" s="16" t="s">
        <v>12</v>
      </c>
      <c r="AM10" s="16" t="s">
        <v>12</v>
      </c>
      <c r="AN10" s="16" t="s">
        <v>12</v>
      </c>
      <c r="AO10" s="16" t="s">
        <v>12</v>
      </c>
      <c r="AP10" s="16" t="s">
        <v>13</v>
      </c>
      <c r="AQ10" s="16" t="s">
        <v>13</v>
      </c>
      <c r="AR10" s="16" t="s">
        <v>12</v>
      </c>
      <c r="AS10" s="16" t="s">
        <v>12</v>
      </c>
      <c r="AT10" s="16" t="s">
        <v>10</v>
      </c>
      <c r="AU10" s="16" t="s">
        <v>10</v>
      </c>
      <c r="AV10" s="16" t="s">
        <v>13</v>
      </c>
      <c r="AW10" s="16" t="s">
        <v>13</v>
      </c>
      <c r="AX10" s="16" t="s">
        <v>10</v>
      </c>
      <c r="AY10" s="16" t="s">
        <v>10</v>
      </c>
      <c r="AZ10" s="16" t="s">
        <v>15</v>
      </c>
      <c r="BA10" s="16" t="s">
        <v>10</v>
      </c>
      <c r="BB10" s="16" t="s">
        <v>10</v>
      </c>
      <c r="BC10" s="16" t="s">
        <v>11</v>
      </c>
      <c r="IE10" s="18"/>
      <c r="IF10" s="18"/>
      <c r="IG10" s="18"/>
      <c r="IH10" s="18"/>
      <c r="II10" s="18"/>
    </row>
    <row r="11" spans="1:243" s="17" customFormat="1" ht="60" customHeight="1">
      <c r="A11" s="16" t="s">
        <v>16</v>
      </c>
      <c r="B11" s="16" t="s">
        <v>17</v>
      </c>
      <c r="C11" s="16" t="s">
        <v>18</v>
      </c>
      <c r="D11" s="16" t="s">
        <v>19</v>
      </c>
      <c r="E11" s="16" t="s">
        <v>20</v>
      </c>
      <c r="F11" s="16" t="s">
        <v>71</v>
      </c>
      <c r="G11" s="16"/>
      <c r="H11" s="16"/>
      <c r="I11" s="16" t="s">
        <v>21</v>
      </c>
      <c r="J11" s="16" t="s">
        <v>22</v>
      </c>
      <c r="K11" s="16" t="s">
        <v>23</v>
      </c>
      <c r="L11" s="16" t="s">
        <v>24</v>
      </c>
      <c r="M11" s="19" t="s">
        <v>25</v>
      </c>
      <c r="N11" s="16" t="s">
        <v>26</v>
      </c>
      <c r="O11" s="16" t="s">
        <v>27</v>
      </c>
      <c r="P11" s="16" t="s">
        <v>28</v>
      </c>
      <c r="Q11" s="16" t="s">
        <v>29</v>
      </c>
      <c r="R11" s="16"/>
      <c r="S11" s="16"/>
      <c r="T11" s="16" t="s">
        <v>30</v>
      </c>
      <c r="U11" s="16" t="s">
        <v>31</v>
      </c>
      <c r="V11" s="16" t="s">
        <v>32</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120</v>
      </c>
      <c r="BB11" s="20" t="s">
        <v>33</v>
      </c>
      <c r="BC11" s="20" t="s">
        <v>34</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244</v>
      </c>
      <c r="C13" s="24" t="s">
        <v>35</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244</v>
      </c>
      <c r="IC13" s="38" t="s">
        <v>35</v>
      </c>
      <c r="IE13" s="39"/>
      <c r="IF13" s="39" t="s">
        <v>36</v>
      </c>
      <c r="IG13" s="39" t="s">
        <v>37</v>
      </c>
      <c r="IH13" s="39">
        <v>10</v>
      </c>
      <c r="II13" s="39" t="s">
        <v>38</v>
      </c>
    </row>
    <row r="14" spans="1:243" s="38" customFormat="1" ht="63.75" customHeight="1">
      <c r="A14" s="22">
        <v>1</v>
      </c>
      <c r="B14" s="81" t="s">
        <v>121</v>
      </c>
      <c r="C14" s="24" t="s">
        <v>39</v>
      </c>
      <c r="D14" s="40">
        <v>377</v>
      </c>
      <c r="E14" s="79" t="s">
        <v>72</v>
      </c>
      <c r="F14" s="94">
        <v>109.35</v>
      </c>
      <c r="G14" s="41"/>
      <c r="H14" s="42"/>
      <c r="I14" s="40" t="s">
        <v>41</v>
      </c>
      <c r="J14" s="43">
        <f aca="true" t="shared" si="0" ref="J14:J24">IF(I14="Less(-)",-1,1)</f>
        <v>1</v>
      </c>
      <c r="K14" s="44" t="s">
        <v>42</v>
      </c>
      <c r="L14" s="44" t="s">
        <v>4</v>
      </c>
      <c r="M14" s="74"/>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41224.95</v>
      </c>
      <c r="BB14" s="48">
        <f aca="true" t="shared" si="2" ref="BB14:BB24">BA14+SUM(N14:AZ14)</f>
        <v>41224.95</v>
      </c>
      <c r="BC14" s="37" t="str">
        <f aca="true" t="shared" si="3" ref="BC14:BC24">SpellNumber(L14,BB14)</f>
        <v>INR  Forty One Thousand Two Hundred &amp; Twenty Four  and Paise Ninety Five Only</v>
      </c>
      <c r="IA14" s="38">
        <v>1</v>
      </c>
      <c r="IB14" s="78" t="s">
        <v>129</v>
      </c>
      <c r="IC14" s="38" t="s">
        <v>39</v>
      </c>
      <c r="ID14" s="38">
        <v>377</v>
      </c>
      <c r="IE14" s="39" t="s">
        <v>72</v>
      </c>
      <c r="IF14" s="39" t="s">
        <v>43</v>
      </c>
      <c r="IG14" s="39" t="s">
        <v>37</v>
      </c>
      <c r="IH14" s="39">
        <v>123.223</v>
      </c>
      <c r="II14" s="39" t="s">
        <v>40</v>
      </c>
    </row>
    <row r="15" spans="1:243" s="38" customFormat="1" ht="74.25" customHeight="1">
      <c r="A15" s="22">
        <v>2</v>
      </c>
      <c r="B15" s="82" t="s">
        <v>122</v>
      </c>
      <c r="C15" s="24" t="s">
        <v>44</v>
      </c>
      <c r="D15" s="40">
        <v>104</v>
      </c>
      <c r="E15" s="79" t="s">
        <v>72</v>
      </c>
      <c r="F15" s="40">
        <v>31.55</v>
      </c>
      <c r="G15" s="41"/>
      <c r="H15" s="41"/>
      <c r="I15" s="40" t="s">
        <v>41</v>
      </c>
      <c r="J15" s="43">
        <f t="shared" si="0"/>
        <v>1</v>
      </c>
      <c r="K15" s="44" t="s">
        <v>42</v>
      </c>
      <c r="L15" s="44" t="s">
        <v>4</v>
      </c>
      <c r="M15" s="75"/>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3281.2</v>
      </c>
      <c r="BB15" s="48">
        <f t="shared" si="2"/>
        <v>3281.2</v>
      </c>
      <c r="BC15" s="37" t="str">
        <f t="shared" si="3"/>
        <v>INR  Three Thousand Two Hundred &amp; Eighty One  and Paise Twenty Only</v>
      </c>
      <c r="IA15" s="38">
        <v>2</v>
      </c>
      <c r="IB15" s="78" t="s">
        <v>130</v>
      </c>
      <c r="IC15" s="38" t="s">
        <v>44</v>
      </c>
      <c r="ID15" s="38">
        <v>104</v>
      </c>
      <c r="IE15" s="39" t="s">
        <v>72</v>
      </c>
      <c r="IF15" s="39" t="s">
        <v>45</v>
      </c>
      <c r="IG15" s="39" t="s">
        <v>46</v>
      </c>
      <c r="IH15" s="39">
        <v>213</v>
      </c>
      <c r="II15" s="39" t="s">
        <v>40</v>
      </c>
    </row>
    <row r="16" spans="1:243" s="38" customFormat="1" ht="73.5" customHeight="1">
      <c r="A16" s="22">
        <v>3</v>
      </c>
      <c r="B16" s="82" t="s">
        <v>123</v>
      </c>
      <c r="C16" s="24" t="s">
        <v>47</v>
      </c>
      <c r="D16" s="40">
        <v>1</v>
      </c>
      <c r="E16" s="79" t="s">
        <v>74</v>
      </c>
      <c r="F16" s="40">
        <v>842.75</v>
      </c>
      <c r="G16" s="41"/>
      <c r="H16" s="41"/>
      <c r="I16" s="40" t="s">
        <v>41</v>
      </c>
      <c r="J16" s="43">
        <f t="shared" si="0"/>
        <v>1</v>
      </c>
      <c r="K16" s="44" t="s">
        <v>42</v>
      </c>
      <c r="L16" s="44" t="s">
        <v>4</v>
      </c>
      <c r="M16" s="75"/>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842.75</v>
      </c>
      <c r="BB16" s="48">
        <f t="shared" si="2"/>
        <v>842.75</v>
      </c>
      <c r="BC16" s="37" t="str">
        <f t="shared" si="3"/>
        <v>INR  Eight Hundred &amp; Forty Two  and Paise Seventy Five Only</v>
      </c>
      <c r="IA16" s="38">
        <v>3</v>
      </c>
      <c r="IB16" s="78" t="s">
        <v>131</v>
      </c>
      <c r="IC16" s="38" t="s">
        <v>47</v>
      </c>
      <c r="ID16" s="38">
        <v>1</v>
      </c>
      <c r="IE16" s="39" t="s">
        <v>74</v>
      </c>
      <c r="IF16" s="39" t="s">
        <v>36</v>
      </c>
      <c r="IG16" s="39" t="s">
        <v>48</v>
      </c>
      <c r="IH16" s="39">
        <v>10</v>
      </c>
      <c r="II16" s="39" t="s">
        <v>40</v>
      </c>
    </row>
    <row r="17" spans="1:243" s="38" customFormat="1" ht="69" customHeight="1">
      <c r="A17" s="22">
        <v>4</v>
      </c>
      <c r="B17" s="83" t="s">
        <v>124</v>
      </c>
      <c r="C17" s="24" t="s">
        <v>49</v>
      </c>
      <c r="D17" s="40">
        <v>42</v>
      </c>
      <c r="E17" s="79" t="s">
        <v>40</v>
      </c>
      <c r="F17" s="40">
        <v>157.85</v>
      </c>
      <c r="G17" s="41"/>
      <c r="H17" s="41"/>
      <c r="I17" s="40" t="s">
        <v>41</v>
      </c>
      <c r="J17" s="43">
        <f t="shared" si="0"/>
        <v>1</v>
      </c>
      <c r="K17" s="44" t="s">
        <v>42</v>
      </c>
      <c r="L17" s="44" t="s">
        <v>4</v>
      </c>
      <c r="M17" s="75"/>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6629.7</v>
      </c>
      <c r="BB17" s="48">
        <f t="shared" si="2"/>
        <v>6629.7</v>
      </c>
      <c r="BC17" s="37" t="str">
        <f t="shared" si="3"/>
        <v>INR  Six Thousand Six Hundred &amp; Twenty Nine  and Paise Seventy Only</v>
      </c>
      <c r="IA17" s="38">
        <v>4</v>
      </c>
      <c r="IB17" s="78" t="s">
        <v>132</v>
      </c>
      <c r="IC17" s="38" t="s">
        <v>49</v>
      </c>
      <c r="ID17" s="38">
        <v>42</v>
      </c>
      <c r="IE17" s="39" t="s">
        <v>40</v>
      </c>
      <c r="IF17" s="39" t="s">
        <v>50</v>
      </c>
      <c r="IG17" s="39" t="s">
        <v>51</v>
      </c>
      <c r="IH17" s="39">
        <v>10</v>
      </c>
      <c r="II17" s="39" t="s">
        <v>40</v>
      </c>
    </row>
    <row r="18" spans="1:243" s="38" customFormat="1" ht="61.5" customHeight="1">
      <c r="A18" s="22">
        <v>5</v>
      </c>
      <c r="B18" s="82" t="s">
        <v>245</v>
      </c>
      <c r="C18" s="24" t="s">
        <v>52</v>
      </c>
      <c r="D18" s="40">
        <v>30</v>
      </c>
      <c r="E18" s="79" t="s">
        <v>40</v>
      </c>
      <c r="F18" s="40">
        <v>61.25</v>
      </c>
      <c r="G18" s="41"/>
      <c r="H18" s="41"/>
      <c r="I18" s="40" t="s">
        <v>41</v>
      </c>
      <c r="J18" s="43">
        <f t="shared" si="0"/>
        <v>1</v>
      </c>
      <c r="K18" s="44" t="s">
        <v>42</v>
      </c>
      <c r="L18" s="44" t="s">
        <v>4</v>
      </c>
      <c r="M18" s="75"/>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1837.5</v>
      </c>
      <c r="BB18" s="48">
        <f t="shared" si="2"/>
        <v>1837.5</v>
      </c>
      <c r="BC18" s="37" t="str">
        <f t="shared" si="3"/>
        <v>INR  One Thousand Eight Hundred &amp; Thirty Seven  and Paise Fifty Only</v>
      </c>
      <c r="IA18" s="38">
        <v>5</v>
      </c>
      <c r="IB18" s="78" t="s">
        <v>262</v>
      </c>
      <c r="IC18" s="38" t="s">
        <v>52</v>
      </c>
      <c r="ID18" s="38">
        <v>30</v>
      </c>
      <c r="IE18" s="39" t="s">
        <v>40</v>
      </c>
      <c r="IF18" s="39" t="s">
        <v>43</v>
      </c>
      <c r="IG18" s="39" t="s">
        <v>37</v>
      </c>
      <c r="IH18" s="39">
        <v>123.223</v>
      </c>
      <c r="II18" s="39" t="s">
        <v>40</v>
      </c>
    </row>
    <row r="19" spans="1:243" s="38" customFormat="1" ht="81.75" customHeight="1">
      <c r="A19" s="22">
        <v>6</v>
      </c>
      <c r="B19" s="82" t="s">
        <v>246</v>
      </c>
      <c r="C19" s="24" t="s">
        <v>53</v>
      </c>
      <c r="D19" s="40">
        <v>6</v>
      </c>
      <c r="E19" s="79" t="s">
        <v>74</v>
      </c>
      <c r="F19" s="40">
        <v>1922.45</v>
      </c>
      <c r="G19" s="41"/>
      <c r="H19" s="41"/>
      <c r="I19" s="40" t="s">
        <v>41</v>
      </c>
      <c r="J19" s="43">
        <f t="shared" si="0"/>
        <v>1</v>
      </c>
      <c r="K19" s="44" t="s">
        <v>42</v>
      </c>
      <c r="L19" s="44" t="s">
        <v>4</v>
      </c>
      <c r="M19" s="75"/>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11534.7</v>
      </c>
      <c r="BB19" s="48">
        <f t="shared" si="2"/>
        <v>11534.7</v>
      </c>
      <c r="BC19" s="37" t="str">
        <f t="shared" si="3"/>
        <v>INR  Eleven Thousand Five Hundred &amp; Thirty Four  and Paise Seventy Only</v>
      </c>
      <c r="IA19" s="38">
        <v>6</v>
      </c>
      <c r="IB19" s="78" t="s">
        <v>263</v>
      </c>
      <c r="IC19" s="38" t="s">
        <v>53</v>
      </c>
      <c r="ID19" s="38">
        <v>6</v>
      </c>
      <c r="IE19" s="39" t="s">
        <v>74</v>
      </c>
      <c r="IF19" s="39" t="s">
        <v>45</v>
      </c>
      <c r="IG19" s="39" t="s">
        <v>46</v>
      </c>
      <c r="IH19" s="39">
        <v>213</v>
      </c>
      <c r="II19" s="39" t="s">
        <v>40</v>
      </c>
    </row>
    <row r="20" spans="1:243" s="38" customFormat="1" ht="83.25" customHeight="1">
      <c r="A20" s="22">
        <v>7.1</v>
      </c>
      <c r="B20" s="82" t="s">
        <v>247</v>
      </c>
      <c r="C20" s="24" t="s">
        <v>54</v>
      </c>
      <c r="D20" s="40">
        <v>2</v>
      </c>
      <c r="E20" s="80" t="s">
        <v>74</v>
      </c>
      <c r="F20" s="40">
        <v>997.05</v>
      </c>
      <c r="G20" s="41"/>
      <c r="H20" s="41"/>
      <c r="I20" s="40" t="s">
        <v>41</v>
      </c>
      <c r="J20" s="43">
        <f t="shared" si="0"/>
        <v>1</v>
      </c>
      <c r="K20" s="44" t="s">
        <v>42</v>
      </c>
      <c r="L20" s="44" t="s">
        <v>4</v>
      </c>
      <c r="M20" s="75"/>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1994.1</v>
      </c>
      <c r="BB20" s="48">
        <f t="shared" si="2"/>
        <v>1994.1</v>
      </c>
      <c r="BC20" s="37" t="str">
        <f t="shared" si="3"/>
        <v>INR  One Thousand Nine Hundred &amp; Ninety Four  and Paise Ten Only</v>
      </c>
      <c r="IA20" s="38">
        <v>7.1</v>
      </c>
      <c r="IB20" s="78" t="s">
        <v>264</v>
      </c>
      <c r="IC20" s="38" t="s">
        <v>54</v>
      </c>
      <c r="ID20" s="38">
        <v>2</v>
      </c>
      <c r="IE20" s="39" t="s">
        <v>74</v>
      </c>
      <c r="IF20" s="39" t="s">
        <v>36</v>
      </c>
      <c r="IG20" s="39" t="s">
        <v>48</v>
      </c>
      <c r="IH20" s="39">
        <v>10</v>
      </c>
      <c r="II20" s="39" t="s">
        <v>40</v>
      </c>
    </row>
    <row r="21" spans="1:243" s="38" customFormat="1" ht="41.25" customHeight="1">
      <c r="A21" s="22">
        <v>7.2</v>
      </c>
      <c r="B21" s="83" t="s">
        <v>248</v>
      </c>
      <c r="C21" s="24" t="s">
        <v>55</v>
      </c>
      <c r="D21" s="40">
        <v>3</v>
      </c>
      <c r="E21" s="26" t="s">
        <v>74</v>
      </c>
      <c r="F21" s="40">
        <v>615.15</v>
      </c>
      <c r="G21" s="41"/>
      <c r="H21" s="41"/>
      <c r="I21" s="40" t="s">
        <v>41</v>
      </c>
      <c r="J21" s="43">
        <f t="shared" si="0"/>
        <v>1</v>
      </c>
      <c r="K21" s="44" t="s">
        <v>42</v>
      </c>
      <c r="L21" s="44" t="s">
        <v>4</v>
      </c>
      <c r="M21" s="75"/>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1845.45</v>
      </c>
      <c r="BB21" s="48">
        <f t="shared" si="2"/>
        <v>1845.45</v>
      </c>
      <c r="BC21" s="37" t="str">
        <f t="shared" si="3"/>
        <v>INR  One Thousand Eight Hundred &amp; Forty Five  and Paise Forty Five Only</v>
      </c>
      <c r="IA21" s="38">
        <v>7.2</v>
      </c>
      <c r="IB21" s="38" t="s">
        <v>265</v>
      </c>
      <c r="IC21" s="38" t="s">
        <v>55</v>
      </c>
      <c r="ID21" s="38">
        <v>3</v>
      </c>
      <c r="IE21" s="39" t="s">
        <v>74</v>
      </c>
      <c r="IF21" s="39" t="s">
        <v>50</v>
      </c>
      <c r="IG21" s="39" t="s">
        <v>51</v>
      </c>
      <c r="IH21" s="39">
        <v>10</v>
      </c>
      <c r="II21" s="39" t="s">
        <v>40</v>
      </c>
    </row>
    <row r="22" spans="1:243" s="38" customFormat="1" ht="91.5" customHeight="1">
      <c r="A22" s="22">
        <v>8</v>
      </c>
      <c r="B22" s="84" t="s">
        <v>125</v>
      </c>
      <c r="C22" s="24" t="s">
        <v>56</v>
      </c>
      <c r="D22" s="40">
        <v>8</v>
      </c>
      <c r="E22" s="26" t="s">
        <v>74</v>
      </c>
      <c r="F22" s="40">
        <v>1300.25</v>
      </c>
      <c r="G22" s="41"/>
      <c r="H22" s="41"/>
      <c r="I22" s="40" t="s">
        <v>41</v>
      </c>
      <c r="J22" s="43">
        <f t="shared" si="0"/>
        <v>1</v>
      </c>
      <c r="K22" s="44" t="s">
        <v>42</v>
      </c>
      <c r="L22" s="44" t="s">
        <v>4</v>
      </c>
      <c r="M22" s="75"/>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10402</v>
      </c>
      <c r="BB22" s="48">
        <f t="shared" si="2"/>
        <v>10402</v>
      </c>
      <c r="BC22" s="37" t="str">
        <f t="shared" si="3"/>
        <v>INR  Ten Thousand Four Hundred &amp; Two  Only</v>
      </c>
      <c r="IA22" s="38">
        <v>8</v>
      </c>
      <c r="IB22" s="78" t="s">
        <v>133</v>
      </c>
      <c r="IC22" s="38" t="s">
        <v>56</v>
      </c>
      <c r="ID22" s="38">
        <v>8</v>
      </c>
      <c r="IE22" s="39" t="s">
        <v>74</v>
      </c>
      <c r="IF22" s="39" t="s">
        <v>43</v>
      </c>
      <c r="IG22" s="39" t="s">
        <v>37</v>
      </c>
      <c r="IH22" s="39">
        <v>123.223</v>
      </c>
      <c r="II22" s="39" t="s">
        <v>40</v>
      </c>
    </row>
    <row r="23" spans="1:243" s="38" customFormat="1" ht="64.5" customHeight="1">
      <c r="A23" s="22">
        <v>9</v>
      </c>
      <c r="B23" s="83" t="s">
        <v>126</v>
      </c>
      <c r="C23" s="24" t="s">
        <v>57</v>
      </c>
      <c r="D23" s="40">
        <v>920</v>
      </c>
      <c r="E23" s="26" t="s">
        <v>72</v>
      </c>
      <c r="F23" s="40">
        <v>22.4</v>
      </c>
      <c r="G23" s="41"/>
      <c r="H23" s="41"/>
      <c r="I23" s="40" t="s">
        <v>41</v>
      </c>
      <c r="J23" s="43">
        <f t="shared" si="0"/>
        <v>1</v>
      </c>
      <c r="K23" s="44" t="s">
        <v>42</v>
      </c>
      <c r="L23" s="44" t="s">
        <v>4</v>
      </c>
      <c r="M23" s="75"/>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20608</v>
      </c>
      <c r="BB23" s="48">
        <f t="shared" si="2"/>
        <v>20608</v>
      </c>
      <c r="BC23" s="37" t="str">
        <f t="shared" si="3"/>
        <v>INR  Twenty Thousand Six Hundred &amp; Eight  Only</v>
      </c>
      <c r="IA23" s="38">
        <v>9</v>
      </c>
      <c r="IB23" s="78" t="s">
        <v>134</v>
      </c>
      <c r="IC23" s="38" t="s">
        <v>57</v>
      </c>
      <c r="ID23" s="38">
        <v>920</v>
      </c>
      <c r="IE23" s="39" t="s">
        <v>72</v>
      </c>
      <c r="IF23" s="39" t="s">
        <v>45</v>
      </c>
      <c r="IG23" s="39" t="s">
        <v>46</v>
      </c>
      <c r="IH23" s="39">
        <v>213</v>
      </c>
      <c r="II23" s="39" t="s">
        <v>40</v>
      </c>
    </row>
    <row r="24" spans="1:243" s="38" customFormat="1" ht="87" customHeight="1">
      <c r="A24" s="22">
        <v>10.1</v>
      </c>
      <c r="B24" s="82" t="s">
        <v>249</v>
      </c>
      <c r="C24" s="24" t="s">
        <v>58</v>
      </c>
      <c r="D24" s="40">
        <v>10</v>
      </c>
      <c r="E24" s="26" t="s">
        <v>74</v>
      </c>
      <c r="F24" s="40">
        <v>4478.15</v>
      </c>
      <c r="G24" s="41"/>
      <c r="H24" s="41"/>
      <c r="I24" s="40" t="s">
        <v>41</v>
      </c>
      <c r="J24" s="43">
        <f t="shared" si="0"/>
        <v>1</v>
      </c>
      <c r="K24" s="44" t="s">
        <v>42</v>
      </c>
      <c r="L24" s="44" t="s">
        <v>4</v>
      </c>
      <c r="M24" s="75"/>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44781.5</v>
      </c>
      <c r="BB24" s="48">
        <f t="shared" si="2"/>
        <v>44781.5</v>
      </c>
      <c r="BC24" s="37" t="str">
        <f t="shared" si="3"/>
        <v>INR  Forty Four Thousand Seven Hundred &amp; Eighty One  and Paise Fifty Only</v>
      </c>
      <c r="IA24" s="38">
        <v>10.1</v>
      </c>
      <c r="IB24" s="78" t="s">
        <v>266</v>
      </c>
      <c r="IC24" s="38" t="s">
        <v>58</v>
      </c>
      <c r="ID24" s="38">
        <v>10</v>
      </c>
      <c r="IE24" s="39" t="s">
        <v>74</v>
      </c>
      <c r="IF24" s="39" t="s">
        <v>36</v>
      </c>
      <c r="IG24" s="39" t="s">
        <v>48</v>
      </c>
      <c r="IH24" s="39">
        <v>10</v>
      </c>
      <c r="II24" s="39" t="s">
        <v>40</v>
      </c>
    </row>
    <row r="25" spans="1:243" s="38" customFormat="1" ht="48.75" customHeight="1">
      <c r="A25" s="22">
        <v>10.2</v>
      </c>
      <c r="B25" s="83" t="s">
        <v>127</v>
      </c>
      <c r="C25" s="24" t="s">
        <v>204</v>
      </c>
      <c r="D25" s="40">
        <v>6</v>
      </c>
      <c r="E25" s="26" t="s">
        <v>74</v>
      </c>
      <c r="F25" s="40">
        <v>5481.95</v>
      </c>
      <c r="G25" s="41"/>
      <c r="H25" s="41"/>
      <c r="I25" s="40" t="s">
        <v>41</v>
      </c>
      <c r="J25" s="43">
        <f aca="true" t="shared" si="4" ref="J25:J57">IF(I25="Less(-)",-1,1)</f>
        <v>1</v>
      </c>
      <c r="K25" s="44" t="s">
        <v>42</v>
      </c>
      <c r="L25" s="44" t="s">
        <v>4</v>
      </c>
      <c r="M25" s="75"/>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57">total_amount_ba($B$2,$D$2,D25,F25,J25,K25,M25)</f>
        <v>32891.7</v>
      </c>
      <c r="BB25" s="48">
        <f aca="true" t="shared" si="6" ref="BB25:BB57">BA25+SUM(N25:AZ25)</f>
        <v>32891.7</v>
      </c>
      <c r="BC25" s="37" t="str">
        <f aca="true" t="shared" si="7" ref="BC25:BC57">SpellNumber(L25,BB25)</f>
        <v>INR  Thirty Two Thousand Eight Hundred &amp; Ninety One  and Paise Seventy Only</v>
      </c>
      <c r="IA25" s="38">
        <v>10.2</v>
      </c>
      <c r="IB25" s="78" t="s">
        <v>135</v>
      </c>
      <c r="IC25" s="38" t="s">
        <v>204</v>
      </c>
      <c r="ID25" s="38">
        <v>6</v>
      </c>
      <c r="IE25" s="39" t="s">
        <v>74</v>
      </c>
      <c r="IF25" s="39" t="s">
        <v>43</v>
      </c>
      <c r="IG25" s="39" t="s">
        <v>37</v>
      </c>
      <c r="IH25" s="39">
        <v>123.223</v>
      </c>
      <c r="II25" s="39" t="s">
        <v>40</v>
      </c>
    </row>
    <row r="26" spans="1:243" s="38" customFormat="1" ht="113.25" customHeight="1">
      <c r="A26" s="22">
        <v>11</v>
      </c>
      <c r="B26" s="85" t="s">
        <v>128</v>
      </c>
      <c r="C26" s="24" t="s">
        <v>59</v>
      </c>
      <c r="D26" s="40">
        <v>4</v>
      </c>
      <c r="E26" s="26" t="s">
        <v>74</v>
      </c>
      <c r="F26" s="40">
        <v>7390.8</v>
      </c>
      <c r="G26" s="41"/>
      <c r="H26" s="41"/>
      <c r="I26" s="40" t="s">
        <v>41</v>
      </c>
      <c r="J26" s="43">
        <f t="shared" si="4"/>
        <v>1</v>
      </c>
      <c r="K26" s="44" t="s">
        <v>42</v>
      </c>
      <c r="L26" s="44" t="s">
        <v>4</v>
      </c>
      <c r="M26" s="75"/>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29563.2</v>
      </c>
      <c r="BB26" s="48">
        <f t="shared" si="6"/>
        <v>29563.2</v>
      </c>
      <c r="BC26" s="37" t="str">
        <f t="shared" si="7"/>
        <v>INR  Twenty Nine Thousand Five Hundred &amp; Sixty Three  and Paise Twenty Only</v>
      </c>
      <c r="IA26" s="38">
        <v>11</v>
      </c>
      <c r="IB26" s="78" t="s">
        <v>136</v>
      </c>
      <c r="IC26" s="38" t="s">
        <v>59</v>
      </c>
      <c r="ID26" s="38">
        <v>4</v>
      </c>
      <c r="IE26" s="39" t="s">
        <v>74</v>
      </c>
      <c r="IF26" s="39" t="s">
        <v>45</v>
      </c>
      <c r="IG26" s="39" t="s">
        <v>46</v>
      </c>
      <c r="IH26" s="39">
        <v>213</v>
      </c>
      <c r="II26" s="39" t="s">
        <v>40</v>
      </c>
    </row>
    <row r="27" spans="1:243" s="38" customFormat="1" ht="57" customHeight="1">
      <c r="A27" s="22">
        <v>12</v>
      </c>
      <c r="B27" s="87" t="s">
        <v>137</v>
      </c>
      <c r="C27" s="24" t="s">
        <v>60</v>
      </c>
      <c r="D27" s="40">
        <v>85</v>
      </c>
      <c r="E27" s="26" t="s">
        <v>200</v>
      </c>
      <c r="F27" s="40">
        <v>56.6</v>
      </c>
      <c r="G27" s="41"/>
      <c r="H27" s="41"/>
      <c r="I27" s="40" t="s">
        <v>41</v>
      </c>
      <c r="J27" s="43">
        <f t="shared" si="4"/>
        <v>1</v>
      </c>
      <c r="K27" s="44" t="s">
        <v>42</v>
      </c>
      <c r="L27" s="44" t="s">
        <v>4</v>
      </c>
      <c r="M27" s="75"/>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4811</v>
      </c>
      <c r="BB27" s="48">
        <f t="shared" si="6"/>
        <v>4811</v>
      </c>
      <c r="BC27" s="37" t="str">
        <f t="shared" si="7"/>
        <v>INR  Four Thousand Eight Hundred &amp; Eleven  Only</v>
      </c>
      <c r="IA27" s="38">
        <v>12</v>
      </c>
      <c r="IB27" s="78" t="s">
        <v>153</v>
      </c>
      <c r="IC27" s="38" t="s">
        <v>60</v>
      </c>
      <c r="ID27" s="38">
        <v>85</v>
      </c>
      <c r="IE27" s="39" t="s">
        <v>200</v>
      </c>
      <c r="IF27" s="39" t="s">
        <v>36</v>
      </c>
      <c r="IG27" s="39" t="s">
        <v>48</v>
      </c>
      <c r="IH27" s="39">
        <v>10</v>
      </c>
      <c r="II27" s="39" t="s">
        <v>40</v>
      </c>
    </row>
    <row r="28" spans="1:243" s="38" customFormat="1" ht="81" customHeight="1">
      <c r="A28" s="22">
        <v>13</v>
      </c>
      <c r="B28" s="87" t="s">
        <v>250</v>
      </c>
      <c r="C28" s="24" t="s">
        <v>61</v>
      </c>
      <c r="D28" s="40">
        <v>21</v>
      </c>
      <c r="E28" s="26" t="s">
        <v>72</v>
      </c>
      <c r="F28" s="40">
        <v>418.95</v>
      </c>
      <c r="G28" s="41"/>
      <c r="H28" s="50"/>
      <c r="I28" s="40" t="s">
        <v>41</v>
      </c>
      <c r="J28" s="43">
        <f t="shared" si="4"/>
        <v>1</v>
      </c>
      <c r="K28" s="44" t="s">
        <v>42</v>
      </c>
      <c r="L28" s="44" t="s">
        <v>4</v>
      </c>
      <c r="M28" s="75"/>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8797.95</v>
      </c>
      <c r="BB28" s="48">
        <f t="shared" si="6"/>
        <v>8797.95</v>
      </c>
      <c r="BC28" s="37" t="str">
        <f t="shared" si="7"/>
        <v>INR  Eight Thousand Seven Hundred &amp; Ninety Seven  and Paise Ninety Five Only</v>
      </c>
      <c r="IA28" s="38">
        <v>13</v>
      </c>
      <c r="IB28" s="78" t="s">
        <v>267</v>
      </c>
      <c r="IC28" s="38" t="s">
        <v>61</v>
      </c>
      <c r="ID28" s="38">
        <v>21</v>
      </c>
      <c r="IE28" s="39" t="s">
        <v>72</v>
      </c>
      <c r="IF28" s="39" t="s">
        <v>50</v>
      </c>
      <c r="IG28" s="39" t="s">
        <v>51</v>
      </c>
      <c r="IH28" s="39">
        <v>10</v>
      </c>
      <c r="II28" s="39" t="s">
        <v>40</v>
      </c>
    </row>
    <row r="29" spans="1:243" s="38" customFormat="1" ht="89.25" customHeight="1">
      <c r="A29" s="22">
        <v>14</v>
      </c>
      <c r="B29" s="87" t="s">
        <v>138</v>
      </c>
      <c r="C29" s="24" t="s">
        <v>62</v>
      </c>
      <c r="D29" s="40">
        <v>3</v>
      </c>
      <c r="E29" s="51" t="s">
        <v>74</v>
      </c>
      <c r="F29" s="40">
        <v>5582.85</v>
      </c>
      <c r="G29" s="52"/>
      <c r="H29" s="53"/>
      <c r="I29" s="40" t="s">
        <v>41</v>
      </c>
      <c r="J29" s="43">
        <f t="shared" si="4"/>
        <v>1</v>
      </c>
      <c r="K29" s="44" t="s">
        <v>42</v>
      </c>
      <c r="L29" s="44" t="s">
        <v>4</v>
      </c>
      <c r="M29" s="75"/>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16748.55</v>
      </c>
      <c r="BB29" s="48">
        <f t="shared" si="6"/>
        <v>16748.55</v>
      </c>
      <c r="BC29" s="37" t="str">
        <f t="shared" si="7"/>
        <v>INR  Sixteen Thousand Seven Hundred &amp; Forty Eight  and Paise Fifty Five Only</v>
      </c>
      <c r="IA29" s="38">
        <v>14</v>
      </c>
      <c r="IB29" s="78" t="s">
        <v>154</v>
      </c>
      <c r="IC29" s="38" t="s">
        <v>62</v>
      </c>
      <c r="ID29" s="38">
        <v>3</v>
      </c>
      <c r="IE29" s="39" t="s">
        <v>74</v>
      </c>
      <c r="IF29" s="39" t="s">
        <v>45</v>
      </c>
      <c r="IG29" s="39" t="s">
        <v>64</v>
      </c>
      <c r="IH29" s="39">
        <v>10</v>
      </c>
      <c r="II29" s="39" t="s">
        <v>40</v>
      </c>
    </row>
    <row r="30" spans="1:243" s="38" customFormat="1" ht="79.5" customHeight="1">
      <c r="A30" s="22">
        <v>15</v>
      </c>
      <c r="B30" s="87" t="s">
        <v>251</v>
      </c>
      <c r="C30" s="24" t="s">
        <v>63</v>
      </c>
      <c r="D30" s="40">
        <v>4</v>
      </c>
      <c r="E30" s="51" t="s">
        <v>72</v>
      </c>
      <c r="F30" s="40">
        <v>684.2</v>
      </c>
      <c r="G30" s="52"/>
      <c r="H30" s="53"/>
      <c r="I30" s="40" t="s">
        <v>41</v>
      </c>
      <c r="J30" s="43">
        <f t="shared" si="4"/>
        <v>1</v>
      </c>
      <c r="K30" s="44" t="s">
        <v>42</v>
      </c>
      <c r="L30" s="44" t="s">
        <v>4</v>
      </c>
      <c r="M30" s="75"/>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2736.8</v>
      </c>
      <c r="BB30" s="48">
        <f t="shared" si="6"/>
        <v>2736.8</v>
      </c>
      <c r="BC30" s="37" t="str">
        <f t="shared" si="7"/>
        <v>INR  Two Thousand Seven Hundred &amp; Thirty Six  and Paise Eighty Only</v>
      </c>
      <c r="IA30" s="38">
        <v>15</v>
      </c>
      <c r="IB30" s="78" t="s">
        <v>268</v>
      </c>
      <c r="IC30" s="38" t="s">
        <v>63</v>
      </c>
      <c r="ID30" s="38">
        <v>4</v>
      </c>
      <c r="IE30" s="39" t="s">
        <v>72</v>
      </c>
      <c r="IF30" s="39" t="s">
        <v>45</v>
      </c>
      <c r="IG30" s="39" t="s">
        <v>64</v>
      </c>
      <c r="IH30" s="39">
        <v>10</v>
      </c>
      <c r="II30" s="39" t="s">
        <v>40</v>
      </c>
    </row>
    <row r="31" spans="1:243" s="38" customFormat="1" ht="48" customHeight="1">
      <c r="A31" s="22">
        <v>16</v>
      </c>
      <c r="B31" s="87" t="s">
        <v>252</v>
      </c>
      <c r="C31" s="24" t="s">
        <v>75</v>
      </c>
      <c r="D31" s="40">
        <v>602</v>
      </c>
      <c r="E31" s="51" t="s">
        <v>72</v>
      </c>
      <c r="F31" s="40">
        <v>168.25</v>
      </c>
      <c r="G31" s="52"/>
      <c r="H31" s="53"/>
      <c r="I31" s="40" t="s">
        <v>41</v>
      </c>
      <c r="J31" s="43">
        <f t="shared" si="4"/>
        <v>1</v>
      </c>
      <c r="K31" s="44" t="s">
        <v>42</v>
      </c>
      <c r="L31" s="44" t="s">
        <v>4</v>
      </c>
      <c r="M31" s="75"/>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101286.5</v>
      </c>
      <c r="BB31" s="48">
        <f t="shared" si="6"/>
        <v>101286.5</v>
      </c>
      <c r="BC31" s="37" t="str">
        <f t="shared" si="7"/>
        <v>INR  One Lakh One Thousand Two Hundred &amp; Eighty Six  and Paise Fifty Only</v>
      </c>
      <c r="IA31" s="38">
        <v>16</v>
      </c>
      <c r="IB31" s="78" t="s">
        <v>269</v>
      </c>
      <c r="IC31" s="38" t="s">
        <v>75</v>
      </c>
      <c r="ID31" s="38">
        <v>602</v>
      </c>
      <c r="IE31" s="39" t="s">
        <v>72</v>
      </c>
      <c r="IF31" s="39" t="s">
        <v>45</v>
      </c>
      <c r="IG31" s="39" t="s">
        <v>64</v>
      </c>
      <c r="IH31" s="39">
        <v>10</v>
      </c>
      <c r="II31" s="39" t="s">
        <v>40</v>
      </c>
    </row>
    <row r="32" spans="1:243" s="38" customFormat="1" ht="48" customHeight="1">
      <c r="A32" s="22">
        <v>17</v>
      </c>
      <c r="B32" s="82" t="s">
        <v>203</v>
      </c>
      <c r="C32" s="24" t="s">
        <v>76</v>
      </c>
      <c r="D32" s="40">
        <v>74</v>
      </c>
      <c r="E32" s="51" t="s">
        <v>72</v>
      </c>
      <c r="F32" s="40">
        <v>194.6</v>
      </c>
      <c r="G32" s="52"/>
      <c r="H32" s="53"/>
      <c r="I32" s="40" t="s">
        <v>41</v>
      </c>
      <c r="J32" s="43">
        <f>IF(I32="Less(-)",-1,1)</f>
        <v>1</v>
      </c>
      <c r="K32" s="44" t="s">
        <v>42</v>
      </c>
      <c r="L32" s="44" t="s">
        <v>4</v>
      </c>
      <c r="M32" s="75"/>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total_amount_ba($B$2,$D$2,D32,F32,J32,K32,M32)</f>
        <v>14400.4</v>
      </c>
      <c r="BB32" s="48">
        <f>BA32+SUM(N32:AZ32)</f>
        <v>14400.4</v>
      </c>
      <c r="BC32" s="37" t="str">
        <f>SpellNumber(L32,BB32)</f>
        <v>INR  Fourteen Thousand Four Hundred    and Paise Forty Only</v>
      </c>
      <c r="IA32" s="38">
        <v>17</v>
      </c>
      <c r="IB32" s="78" t="s">
        <v>213</v>
      </c>
      <c r="IC32" s="38" t="s">
        <v>76</v>
      </c>
      <c r="ID32" s="38">
        <v>74</v>
      </c>
      <c r="IE32" s="39" t="s">
        <v>72</v>
      </c>
      <c r="IF32" s="39" t="s">
        <v>45</v>
      </c>
      <c r="IG32" s="39" t="s">
        <v>64</v>
      </c>
      <c r="IH32" s="39">
        <v>10</v>
      </c>
      <c r="II32" s="39" t="s">
        <v>40</v>
      </c>
    </row>
    <row r="33" spans="1:243" s="38" customFormat="1" ht="87" customHeight="1">
      <c r="A33" s="22">
        <v>18</v>
      </c>
      <c r="B33" s="81" t="s">
        <v>253</v>
      </c>
      <c r="C33" s="24" t="s">
        <v>77</v>
      </c>
      <c r="D33" s="40">
        <v>321</v>
      </c>
      <c r="E33" s="51" t="s">
        <v>200</v>
      </c>
      <c r="F33" s="40">
        <v>85.95</v>
      </c>
      <c r="G33" s="52"/>
      <c r="H33" s="53"/>
      <c r="I33" s="40" t="s">
        <v>41</v>
      </c>
      <c r="J33" s="43">
        <f t="shared" si="4"/>
        <v>1</v>
      </c>
      <c r="K33" s="44" t="s">
        <v>42</v>
      </c>
      <c r="L33" s="44" t="s">
        <v>4</v>
      </c>
      <c r="M33" s="75"/>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27589.95</v>
      </c>
      <c r="BB33" s="48">
        <f t="shared" si="6"/>
        <v>27589.95</v>
      </c>
      <c r="BC33" s="37" t="str">
        <f t="shared" si="7"/>
        <v>INR  Twenty Seven Thousand Five Hundred &amp; Eighty Nine  and Paise Ninety Five Only</v>
      </c>
      <c r="IA33" s="38">
        <v>18</v>
      </c>
      <c r="IB33" s="78" t="s">
        <v>270</v>
      </c>
      <c r="IC33" s="38" t="s">
        <v>77</v>
      </c>
      <c r="ID33" s="38">
        <v>321</v>
      </c>
      <c r="IE33" s="39" t="s">
        <v>200</v>
      </c>
      <c r="IF33" s="39" t="s">
        <v>45</v>
      </c>
      <c r="IG33" s="39" t="s">
        <v>64</v>
      </c>
      <c r="IH33" s="39">
        <v>10</v>
      </c>
      <c r="II33" s="39" t="s">
        <v>40</v>
      </c>
    </row>
    <row r="34" spans="1:243" s="38" customFormat="1" ht="101.25" customHeight="1">
      <c r="A34" s="22">
        <v>19</v>
      </c>
      <c r="B34" s="88" t="s">
        <v>139</v>
      </c>
      <c r="C34" s="24" t="s">
        <v>78</v>
      </c>
      <c r="D34" s="40">
        <v>363</v>
      </c>
      <c r="E34" s="51" t="s">
        <v>200</v>
      </c>
      <c r="F34" s="40">
        <v>90.25</v>
      </c>
      <c r="G34" s="52"/>
      <c r="H34" s="53"/>
      <c r="I34" s="40" t="s">
        <v>41</v>
      </c>
      <c r="J34" s="43">
        <f t="shared" si="4"/>
        <v>1</v>
      </c>
      <c r="K34" s="44" t="s">
        <v>42</v>
      </c>
      <c r="L34" s="44" t="s">
        <v>4</v>
      </c>
      <c r="M34" s="75"/>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32760.75</v>
      </c>
      <c r="BB34" s="48">
        <f t="shared" si="6"/>
        <v>32760.75</v>
      </c>
      <c r="BC34" s="37" t="str">
        <f t="shared" si="7"/>
        <v>INR  Thirty Two Thousand Seven Hundred &amp; Sixty  and Paise Seventy Five Only</v>
      </c>
      <c r="IA34" s="38">
        <v>19</v>
      </c>
      <c r="IB34" s="78" t="s">
        <v>155</v>
      </c>
      <c r="IC34" s="38" t="s">
        <v>78</v>
      </c>
      <c r="ID34" s="38">
        <v>363</v>
      </c>
      <c r="IE34" s="39" t="s">
        <v>200</v>
      </c>
      <c r="IF34" s="39" t="s">
        <v>45</v>
      </c>
      <c r="IG34" s="39" t="s">
        <v>64</v>
      </c>
      <c r="IH34" s="39">
        <v>10</v>
      </c>
      <c r="II34" s="39" t="s">
        <v>40</v>
      </c>
    </row>
    <row r="35" spans="1:243" s="38" customFormat="1" ht="130.5" customHeight="1">
      <c r="A35" s="22">
        <v>20</v>
      </c>
      <c r="B35" s="82" t="s">
        <v>140</v>
      </c>
      <c r="C35" s="24" t="s">
        <v>79</v>
      </c>
      <c r="D35" s="40">
        <v>38</v>
      </c>
      <c r="E35" s="51" t="s">
        <v>72</v>
      </c>
      <c r="F35" s="40">
        <v>2372.8</v>
      </c>
      <c r="G35" s="52"/>
      <c r="H35" s="53"/>
      <c r="I35" s="40" t="s">
        <v>41</v>
      </c>
      <c r="J35" s="43">
        <f t="shared" si="4"/>
        <v>1</v>
      </c>
      <c r="K35" s="44" t="s">
        <v>42</v>
      </c>
      <c r="L35" s="44" t="s">
        <v>4</v>
      </c>
      <c r="M35" s="75"/>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90166.4</v>
      </c>
      <c r="BB35" s="48">
        <f t="shared" si="6"/>
        <v>90166.4</v>
      </c>
      <c r="BC35" s="37" t="str">
        <f t="shared" si="7"/>
        <v>INR  Ninety Thousand One Hundred &amp; Sixty Six  and Paise Forty Only</v>
      </c>
      <c r="IA35" s="38">
        <v>20</v>
      </c>
      <c r="IB35" s="78" t="s">
        <v>156</v>
      </c>
      <c r="IC35" s="38" t="s">
        <v>79</v>
      </c>
      <c r="ID35" s="38">
        <v>38</v>
      </c>
      <c r="IE35" s="39" t="s">
        <v>72</v>
      </c>
      <c r="IF35" s="39" t="s">
        <v>45</v>
      </c>
      <c r="IG35" s="39" t="s">
        <v>64</v>
      </c>
      <c r="IH35" s="39">
        <v>10</v>
      </c>
      <c r="II35" s="39" t="s">
        <v>40</v>
      </c>
    </row>
    <row r="36" spans="1:243" s="38" customFormat="1" ht="141" customHeight="1">
      <c r="A36" s="22">
        <v>21</v>
      </c>
      <c r="B36" s="82" t="s">
        <v>141</v>
      </c>
      <c r="C36" s="24" t="s">
        <v>80</v>
      </c>
      <c r="D36" s="40">
        <v>20</v>
      </c>
      <c r="E36" s="51" t="s">
        <v>72</v>
      </c>
      <c r="F36" s="40">
        <v>1119.4</v>
      </c>
      <c r="G36" s="52"/>
      <c r="H36" s="53"/>
      <c r="I36" s="40" t="s">
        <v>41</v>
      </c>
      <c r="J36" s="43">
        <f t="shared" si="4"/>
        <v>1</v>
      </c>
      <c r="K36" s="44" t="s">
        <v>42</v>
      </c>
      <c r="L36" s="44" t="s">
        <v>4</v>
      </c>
      <c r="M36" s="75"/>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22388</v>
      </c>
      <c r="BB36" s="48">
        <f t="shared" si="6"/>
        <v>22388</v>
      </c>
      <c r="BC36" s="37" t="str">
        <f t="shared" si="7"/>
        <v>INR  Twenty Two Thousand Three Hundred &amp; Eighty Eight  Only</v>
      </c>
      <c r="IA36" s="38">
        <v>21</v>
      </c>
      <c r="IB36" s="78" t="s">
        <v>157</v>
      </c>
      <c r="IC36" s="38" t="s">
        <v>80</v>
      </c>
      <c r="ID36" s="38">
        <v>20</v>
      </c>
      <c r="IE36" s="39" t="s">
        <v>72</v>
      </c>
      <c r="IF36" s="39" t="s">
        <v>45</v>
      </c>
      <c r="IG36" s="39" t="s">
        <v>64</v>
      </c>
      <c r="IH36" s="39">
        <v>10</v>
      </c>
      <c r="II36" s="39" t="s">
        <v>40</v>
      </c>
    </row>
    <row r="37" spans="1:243" s="38" customFormat="1" ht="146.25" customHeight="1">
      <c r="A37" s="22">
        <v>22</v>
      </c>
      <c r="B37" s="82" t="s">
        <v>142</v>
      </c>
      <c r="C37" s="24" t="s">
        <v>81</v>
      </c>
      <c r="D37" s="40">
        <v>20</v>
      </c>
      <c r="E37" s="51" t="s">
        <v>72</v>
      </c>
      <c r="F37" s="40">
        <v>1135.2</v>
      </c>
      <c r="G37" s="52"/>
      <c r="H37" s="53"/>
      <c r="I37" s="40" t="s">
        <v>41</v>
      </c>
      <c r="J37" s="43">
        <f t="shared" si="4"/>
        <v>1</v>
      </c>
      <c r="K37" s="44" t="s">
        <v>42</v>
      </c>
      <c r="L37" s="44" t="s">
        <v>4</v>
      </c>
      <c r="M37" s="75"/>
      <c r="N37" s="41"/>
      <c r="O37" s="41"/>
      <c r="P37" s="46"/>
      <c r="Q37" s="41"/>
      <c r="R37" s="41"/>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5"/>
        <v>22704</v>
      </c>
      <c r="BB37" s="48">
        <f t="shared" si="6"/>
        <v>22704</v>
      </c>
      <c r="BC37" s="37" t="str">
        <f t="shared" si="7"/>
        <v>INR  Twenty Two Thousand Seven Hundred &amp; Four  Only</v>
      </c>
      <c r="IA37" s="38">
        <v>22</v>
      </c>
      <c r="IB37" s="78" t="s">
        <v>158</v>
      </c>
      <c r="IC37" s="38" t="s">
        <v>81</v>
      </c>
      <c r="ID37" s="38">
        <v>20</v>
      </c>
      <c r="IE37" s="39" t="s">
        <v>72</v>
      </c>
      <c r="IF37" s="39" t="s">
        <v>45</v>
      </c>
      <c r="IG37" s="39" t="s">
        <v>64</v>
      </c>
      <c r="IH37" s="39">
        <v>10</v>
      </c>
      <c r="II37" s="39" t="s">
        <v>40</v>
      </c>
    </row>
    <row r="38" spans="1:243" s="38" customFormat="1" ht="131.25" customHeight="1">
      <c r="A38" s="22">
        <v>23</v>
      </c>
      <c r="B38" s="82" t="s">
        <v>143</v>
      </c>
      <c r="C38" s="24" t="s">
        <v>82</v>
      </c>
      <c r="D38" s="40">
        <v>288</v>
      </c>
      <c r="E38" s="51" t="s">
        <v>72</v>
      </c>
      <c r="F38" s="40">
        <v>1169.55</v>
      </c>
      <c r="G38" s="52"/>
      <c r="H38" s="53"/>
      <c r="I38" s="40" t="s">
        <v>41</v>
      </c>
      <c r="J38" s="43">
        <f t="shared" si="4"/>
        <v>1</v>
      </c>
      <c r="K38" s="44" t="s">
        <v>42</v>
      </c>
      <c r="L38" s="44" t="s">
        <v>4</v>
      </c>
      <c r="M38" s="75"/>
      <c r="N38" s="41"/>
      <c r="O38" s="41"/>
      <c r="P38" s="46"/>
      <c r="Q38" s="41"/>
      <c r="R38" s="41"/>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t="shared" si="5"/>
        <v>336830.4</v>
      </c>
      <c r="BB38" s="48">
        <f t="shared" si="6"/>
        <v>336830.4</v>
      </c>
      <c r="BC38" s="37" t="str">
        <f t="shared" si="7"/>
        <v>INR  Three Lakh Thirty Six Thousand Eight Hundred &amp; Thirty  and Paise Forty Only</v>
      </c>
      <c r="IA38" s="38">
        <v>23</v>
      </c>
      <c r="IB38" s="78" t="s">
        <v>159</v>
      </c>
      <c r="IC38" s="38" t="s">
        <v>82</v>
      </c>
      <c r="ID38" s="38">
        <v>288</v>
      </c>
      <c r="IE38" s="39" t="s">
        <v>72</v>
      </c>
      <c r="IF38" s="39" t="s">
        <v>45</v>
      </c>
      <c r="IG38" s="39" t="s">
        <v>64</v>
      </c>
      <c r="IH38" s="39">
        <v>10</v>
      </c>
      <c r="II38" s="39" t="s">
        <v>40</v>
      </c>
    </row>
    <row r="39" spans="1:243" s="38" customFormat="1" ht="133.5" customHeight="1">
      <c r="A39" s="22">
        <v>24</v>
      </c>
      <c r="B39" s="82" t="s">
        <v>254</v>
      </c>
      <c r="C39" s="24" t="s">
        <v>83</v>
      </c>
      <c r="D39" s="40">
        <v>247</v>
      </c>
      <c r="E39" s="51" t="s">
        <v>72</v>
      </c>
      <c r="F39" s="40">
        <v>1240.6</v>
      </c>
      <c r="G39" s="52"/>
      <c r="H39" s="53"/>
      <c r="I39" s="40" t="s">
        <v>41</v>
      </c>
      <c r="J39" s="43">
        <f t="shared" si="4"/>
        <v>1</v>
      </c>
      <c r="K39" s="44" t="s">
        <v>42</v>
      </c>
      <c r="L39" s="44" t="s">
        <v>4</v>
      </c>
      <c r="M39" s="75"/>
      <c r="N39" s="41"/>
      <c r="O39" s="41"/>
      <c r="P39" s="46"/>
      <c r="Q39" s="41"/>
      <c r="R39" s="41"/>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 t="shared" si="5"/>
        <v>306428.2</v>
      </c>
      <c r="BB39" s="48">
        <f t="shared" si="6"/>
        <v>306428.2</v>
      </c>
      <c r="BC39" s="37" t="str">
        <f t="shared" si="7"/>
        <v>INR  Three Lakh Six Thousand Four Hundred &amp; Twenty Eight  and Paise Twenty Only</v>
      </c>
      <c r="IA39" s="38">
        <v>24</v>
      </c>
      <c r="IB39" s="78" t="s">
        <v>271</v>
      </c>
      <c r="IC39" s="38" t="s">
        <v>83</v>
      </c>
      <c r="ID39" s="38">
        <v>247</v>
      </c>
      <c r="IE39" s="39" t="s">
        <v>72</v>
      </c>
      <c r="IF39" s="39" t="s">
        <v>45</v>
      </c>
      <c r="IG39" s="39" t="s">
        <v>64</v>
      </c>
      <c r="IH39" s="39">
        <v>10</v>
      </c>
      <c r="II39" s="39" t="s">
        <v>40</v>
      </c>
    </row>
    <row r="40" spans="1:243" s="38" customFormat="1" ht="156.75" customHeight="1">
      <c r="A40" s="22">
        <v>25</v>
      </c>
      <c r="B40" s="89" t="s">
        <v>144</v>
      </c>
      <c r="C40" s="24" t="s">
        <v>84</v>
      </c>
      <c r="D40" s="40">
        <v>46</v>
      </c>
      <c r="E40" s="51" t="s">
        <v>72</v>
      </c>
      <c r="F40" s="40">
        <v>555.25</v>
      </c>
      <c r="G40" s="52"/>
      <c r="H40" s="53"/>
      <c r="I40" s="40" t="s">
        <v>41</v>
      </c>
      <c r="J40" s="43">
        <f t="shared" si="4"/>
        <v>1</v>
      </c>
      <c r="K40" s="44" t="s">
        <v>42</v>
      </c>
      <c r="L40" s="44" t="s">
        <v>4</v>
      </c>
      <c r="M40" s="75"/>
      <c r="N40" s="41"/>
      <c r="O40" s="41"/>
      <c r="P40" s="46"/>
      <c r="Q40" s="41"/>
      <c r="R40" s="41"/>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f t="shared" si="5"/>
        <v>25541.5</v>
      </c>
      <c r="BB40" s="48">
        <f t="shared" si="6"/>
        <v>25541.5</v>
      </c>
      <c r="BC40" s="37" t="str">
        <f t="shared" si="7"/>
        <v>INR  Twenty Five Thousand Five Hundred &amp; Forty One  and Paise Fifty Only</v>
      </c>
      <c r="IA40" s="38">
        <v>25</v>
      </c>
      <c r="IB40" s="38" t="s">
        <v>160</v>
      </c>
      <c r="IC40" s="38" t="s">
        <v>84</v>
      </c>
      <c r="ID40" s="38">
        <v>46</v>
      </c>
      <c r="IE40" s="39" t="s">
        <v>72</v>
      </c>
      <c r="IF40" s="39" t="s">
        <v>45</v>
      </c>
      <c r="IG40" s="39" t="s">
        <v>64</v>
      </c>
      <c r="IH40" s="39">
        <v>10</v>
      </c>
      <c r="II40" s="39" t="s">
        <v>40</v>
      </c>
    </row>
    <row r="41" spans="1:243" s="38" customFormat="1" ht="172.5" customHeight="1">
      <c r="A41" s="22">
        <v>26</v>
      </c>
      <c r="B41" s="82" t="s">
        <v>255</v>
      </c>
      <c r="C41" s="24" t="s">
        <v>85</v>
      </c>
      <c r="D41" s="40">
        <v>10</v>
      </c>
      <c r="E41" s="51" t="s">
        <v>72</v>
      </c>
      <c r="F41" s="40">
        <v>3113.3</v>
      </c>
      <c r="G41" s="52"/>
      <c r="H41" s="53"/>
      <c r="I41" s="40" t="s">
        <v>41</v>
      </c>
      <c r="J41" s="43">
        <f t="shared" si="4"/>
        <v>1</v>
      </c>
      <c r="K41" s="44" t="s">
        <v>42</v>
      </c>
      <c r="L41" s="44" t="s">
        <v>4</v>
      </c>
      <c r="M41" s="75"/>
      <c r="N41" s="41"/>
      <c r="O41" s="41"/>
      <c r="P41" s="46"/>
      <c r="Q41" s="41"/>
      <c r="R41" s="41"/>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7">
        <f t="shared" si="5"/>
        <v>31133</v>
      </c>
      <c r="BB41" s="48">
        <f t="shared" si="6"/>
        <v>31133</v>
      </c>
      <c r="BC41" s="37" t="str">
        <f t="shared" si="7"/>
        <v>INR  Thirty One Thousand One Hundred &amp; Thirty Three  Only</v>
      </c>
      <c r="IA41" s="38">
        <v>26</v>
      </c>
      <c r="IB41" s="78" t="s">
        <v>272</v>
      </c>
      <c r="IC41" s="38" t="s">
        <v>85</v>
      </c>
      <c r="ID41" s="38">
        <v>10</v>
      </c>
      <c r="IE41" s="39" t="s">
        <v>72</v>
      </c>
      <c r="IF41" s="39" t="s">
        <v>45</v>
      </c>
      <c r="IG41" s="39" t="s">
        <v>64</v>
      </c>
      <c r="IH41" s="39">
        <v>10</v>
      </c>
      <c r="II41" s="39" t="s">
        <v>40</v>
      </c>
    </row>
    <row r="42" spans="1:243" s="38" customFormat="1" ht="82.5" customHeight="1">
      <c r="A42" s="22">
        <v>27</v>
      </c>
      <c r="B42" s="82" t="s">
        <v>256</v>
      </c>
      <c r="C42" s="24" t="s">
        <v>86</v>
      </c>
      <c r="D42" s="40">
        <v>180</v>
      </c>
      <c r="E42" s="51" t="s">
        <v>201</v>
      </c>
      <c r="F42" s="40">
        <v>245.7</v>
      </c>
      <c r="G42" s="52"/>
      <c r="H42" s="53"/>
      <c r="I42" s="40" t="s">
        <v>41</v>
      </c>
      <c r="J42" s="43">
        <f t="shared" si="4"/>
        <v>1</v>
      </c>
      <c r="K42" s="44" t="s">
        <v>42</v>
      </c>
      <c r="L42" s="44" t="s">
        <v>4</v>
      </c>
      <c r="M42" s="75"/>
      <c r="N42" s="41"/>
      <c r="O42" s="41"/>
      <c r="P42" s="46"/>
      <c r="Q42" s="41"/>
      <c r="R42" s="41"/>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7">
        <f t="shared" si="5"/>
        <v>44226</v>
      </c>
      <c r="BB42" s="48">
        <f t="shared" si="6"/>
        <v>44226</v>
      </c>
      <c r="BC42" s="37" t="str">
        <f t="shared" si="7"/>
        <v>INR  Forty Four Thousand Two Hundred &amp; Twenty Six  Only</v>
      </c>
      <c r="IA42" s="38">
        <v>27</v>
      </c>
      <c r="IB42" s="78" t="s">
        <v>161</v>
      </c>
      <c r="IC42" s="38" t="s">
        <v>86</v>
      </c>
      <c r="ID42" s="38">
        <v>180</v>
      </c>
      <c r="IE42" s="39" t="s">
        <v>201</v>
      </c>
      <c r="IF42" s="39" t="s">
        <v>45</v>
      </c>
      <c r="IG42" s="39" t="s">
        <v>64</v>
      </c>
      <c r="IH42" s="39">
        <v>10</v>
      </c>
      <c r="II42" s="39" t="s">
        <v>40</v>
      </c>
    </row>
    <row r="43" spans="1:243" s="38" customFormat="1" ht="119.25" customHeight="1">
      <c r="A43" s="22">
        <v>28</v>
      </c>
      <c r="B43" s="82" t="s">
        <v>257</v>
      </c>
      <c r="C43" s="24" t="s">
        <v>87</v>
      </c>
      <c r="D43" s="40">
        <v>5</v>
      </c>
      <c r="E43" s="51" t="s">
        <v>72</v>
      </c>
      <c r="F43" s="40">
        <v>1343.55</v>
      </c>
      <c r="G43" s="52"/>
      <c r="H43" s="53"/>
      <c r="I43" s="40" t="s">
        <v>41</v>
      </c>
      <c r="J43" s="43">
        <f t="shared" si="4"/>
        <v>1</v>
      </c>
      <c r="K43" s="44" t="s">
        <v>42</v>
      </c>
      <c r="L43" s="44" t="s">
        <v>4</v>
      </c>
      <c r="M43" s="75"/>
      <c r="N43" s="41"/>
      <c r="O43" s="41"/>
      <c r="P43" s="46"/>
      <c r="Q43" s="41"/>
      <c r="R43" s="41"/>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7">
        <f t="shared" si="5"/>
        <v>6717.75</v>
      </c>
      <c r="BB43" s="48">
        <f t="shared" si="6"/>
        <v>6717.75</v>
      </c>
      <c r="BC43" s="37" t="str">
        <f t="shared" si="7"/>
        <v>INR  Six Thousand Seven Hundred &amp; Seventeen  and Paise Seventy Five Only</v>
      </c>
      <c r="IA43" s="38">
        <v>28</v>
      </c>
      <c r="IB43" s="78" t="s">
        <v>162</v>
      </c>
      <c r="IC43" s="38" t="s">
        <v>87</v>
      </c>
      <c r="ID43" s="38">
        <v>5</v>
      </c>
      <c r="IE43" s="39" t="s">
        <v>72</v>
      </c>
      <c r="IF43" s="39" t="s">
        <v>45</v>
      </c>
      <c r="IG43" s="39" t="s">
        <v>64</v>
      </c>
      <c r="IH43" s="39">
        <v>10</v>
      </c>
      <c r="II43" s="39" t="s">
        <v>40</v>
      </c>
    </row>
    <row r="44" spans="1:243" s="38" customFormat="1" ht="114" customHeight="1">
      <c r="A44" s="22">
        <v>29</v>
      </c>
      <c r="B44" s="89" t="s">
        <v>145</v>
      </c>
      <c r="C44" s="24" t="s">
        <v>88</v>
      </c>
      <c r="D44" s="40">
        <v>792</v>
      </c>
      <c r="E44" s="51" t="s">
        <v>72</v>
      </c>
      <c r="F44" s="40">
        <v>87.35</v>
      </c>
      <c r="G44" s="52"/>
      <c r="H44" s="53"/>
      <c r="I44" s="40" t="s">
        <v>41</v>
      </c>
      <c r="J44" s="43">
        <f t="shared" si="4"/>
        <v>1</v>
      </c>
      <c r="K44" s="44" t="s">
        <v>42</v>
      </c>
      <c r="L44" s="44" t="s">
        <v>4</v>
      </c>
      <c r="M44" s="75"/>
      <c r="N44" s="41"/>
      <c r="O44" s="41"/>
      <c r="P44" s="46"/>
      <c r="Q44" s="41"/>
      <c r="R44" s="41"/>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7">
        <f t="shared" si="5"/>
        <v>69181.2</v>
      </c>
      <c r="BB44" s="48">
        <f t="shared" si="6"/>
        <v>69181.2</v>
      </c>
      <c r="BC44" s="37" t="str">
        <f t="shared" si="7"/>
        <v>INR  Sixty Nine Thousand One Hundred &amp; Eighty One  and Paise Twenty Only</v>
      </c>
      <c r="IA44" s="38">
        <v>29</v>
      </c>
      <c r="IB44" s="78" t="s">
        <v>163</v>
      </c>
      <c r="IC44" s="38" t="s">
        <v>88</v>
      </c>
      <c r="ID44" s="38">
        <v>792</v>
      </c>
      <c r="IE44" s="39" t="s">
        <v>72</v>
      </c>
      <c r="IF44" s="39" t="s">
        <v>45</v>
      </c>
      <c r="IG44" s="39" t="s">
        <v>64</v>
      </c>
      <c r="IH44" s="39">
        <v>10</v>
      </c>
      <c r="II44" s="39" t="s">
        <v>40</v>
      </c>
    </row>
    <row r="45" spans="1:243" s="38" customFormat="1" ht="81" customHeight="1">
      <c r="A45" s="22">
        <v>30</v>
      </c>
      <c r="B45" s="82" t="s">
        <v>146</v>
      </c>
      <c r="C45" s="24" t="s">
        <v>89</v>
      </c>
      <c r="D45" s="40">
        <v>792</v>
      </c>
      <c r="E45" s="51" t="s">
        <v>72</v>
      </c>
      <c r="F45" s="40">
        <v>93.7</v>
      </c>
      <c r="G45" s="52"/>
      <c r="H45" s="53"/>
      <c r="I45" s="40" t="s">
        <v>41</v>
      </c>
      <c r="J45" s="43">
        <f t="shared" si="4"/>
        <v>1</v>
      </c>
      <c r="K45" s="44" t="s">
        <v>42</v>
      </c>
      <c r="L45" s="44" t="s">
        <v>4</v>
      </c>
      <c r="M45" s="75"/>
      <c r="N45" s="41"/>
      <c r="O45" s="41"/>
      <c r="P45" s="46"/>
      <c r="Q45" s="41"/>
      <c r="R45" s="41"/>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7">
        <f t="shared" si="5"/>
        <v>74210.4</v>
      </c>
      <c r="BB45" s="48">
        <f t="shared" si="6"/>
        <v>74210.4</v>
      </c>
      <c r="BC45" s="37" t="str">
        <f t="shared" si="7"/>
        <v>INR  Seventy Four Thousand Two Hundred &amp; Ten  and Paise Forty Only</v>
      </c>
      <c r="IA45" s="38">
        <v>30</v>
      </c>
      <c r="IB45" s="78" t="s">
        <v>164</v>
      </c>
      <c r="IC45" s="38" t="s">
        <v>89</v>
      </c>
      <c r="ID45" s="38">
        <v>792</v>
      </c>
      <c r="IE45" s="39" t="s">
        <v>72</v>
      </c>
      <c r="IF45" s="39" t="s">
        <v>45</v>
      </c>
      <c r="IG45" s="39" t="s">
        <v>64</v>
      </c>
      <c r="IH45" s="39">
        <v>10</v>
      </c>
      <c r="II45" s="39" t="s">
        <v>40</v>
      </c>
    </row>
    <row r="46" spans="1:243" s="38" customFormat="1" ht="82.5" customHeight="1">
      <c r="A46" s="22">
        <v>31</v>
      </c>
      <c r="B46" s="90" t="s">
        <v>147</v>
      </c>
      <c r="C46" s="24" t="s">
        <v>90</v>
      </c>
      <c r="D46" s="40">
        <v>1053</v>
      </c>
      <c r="E46" s="51" t="s">
        <v>72</v>
      </c>
      <c r="F46" s="40">
        <v>10.8</v>
      </c>
      <c r="G46" s="52"/>
      <c r="H46" s="53"/>
      <c r="I46" s="40" t="s">
        <v>41</v>
      </c>
      <c r="J46" s="43">
        <f t="shared" si="4"/>
        <v>1</v>
      </c>
      <c r="K46" s="44" t="s">
        <v>42</v>
      </c>
      <c r="L46" s="44" t="s">
        <v>4</v>
      </c>
      <c r="M46" s="75"/>
      <c r="N46" s="41"/>
      <c r="O46" s="41"/>
      <c r="P46" s="46"/>
      <c r="Q46" s="41"/>
      <c r="R46" s="41"/>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7">
        <f t="shared" si="5"/>
        <v>11372.4</v>
      </c>
      <c r="BB46" s="48">
        <f t="shared" si="6"/>
        <v>11372.4</v>
      </c>
      <c r="BC46" s="37" t="str">
        <f t="shared" si="7"/>
        <v>INR  Eleven Thousand Three Hundred &amp; Seventy Two  and Paise Forty Only</v>
      </c>
      <c r="IA46" s="38">
        <v>31</v>
      </c>
      <c r="IB46" s="78" t="s">
        <v>165</v>
      </c>
      <c r="IC46" s="38" t="s">
        <v>90</v>
      </c>
      <c r="ID46" s="38">
        <v>1053</v>
      </c>
      <c r="IE46" s="39" t="s">
        <v>72</v>
      </c>
      <c r="IF46" s="39" t="s">
        <v>45</v>
      </c>
      <c r="IG46" s="39" t="s">
        <v>64</v>
      </c>
      <c r="IH46" s="39">
        <v>10</v>
      </c>
      <c r="II46" s="39" t="s">
        <v>40</v>
      </c>
    </row>
    <row r="47" spans="1:243" s="38" customFormat="1" ht="72.75" customHeight="1">
      <c r="A47" s="22">
        <v>32</v>
      </c>
      <c r="B47" s="82" t="s">
        <v>258</v>
      </c>
      <c r="C47" s="24" t="s">
        <v>91</v>
      </c>
      <c r="D47" s="40">
        <v>524</v>
      </c>
      <c r="E47" s="51" t="s">
        <v>72</v>
      </c>
      <c r="F47" s="40">
        <v>96.05</v>
      </c>
      <c r="G47" s="52"/>
      <c r="H47" s="53"/>
      <c r="I47" s="40" t="s">
        <v>41</v>
      </c>
      <c r="J47" s="43">
        <f t="shared" si="4"/>
        <v>1</v>
      </c>
      <c r="K47" s="44" t="s">
        <v>42</v>
      </c>
      <c r="L47" s="44" t="s">
        <v>4</v>
      </c>
      <c r="M47" s="75"/>
      <c r="N47" s="41"/>
      <c r="O47" s="41"/>
      <c r="P47" s="46"/>
      <c r="Q47" s="41"/>
      <c r="R47" s="41"/>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7">
        <f t="shared" si="5"/>
        <v>50330.2</v>
      </c>
      <c r="BB47" s="48">
        <f t="shared" si="6"/>
        <v>50330.2</v>
      </c>
      <c r="BC47" s="37" t="str">
        <f t="shared" si="7"/>
        <v>INR  Fifty Thousand Three Hundred &amp; Thirty  and Paise Twenty Only</v>
      </c>
      <c r="IA47" s="38">
        <v>32</v>
      </c>
      <c r="IB47" s="78" t="s">
        <v>273</v>
      </c>
      <c r="IC47" s="38" t="s">
        <v>91</v>
      </c>
      <c r="ID47" s="38">
        <v>524</v>
      </c>
      <c r="IE47" s="39" t="s">
        <v>72</v>
      </c>
      <c r="IF47" s="39" t="s">
        <v>45</v>
      </c>
      <c r="IG47" s="39" t="s">
        <v>64</v>
      </c>
      <c r="IH47" s="39">
        <v>10</v>
      </c>
      <c r="II47" s="39" t="s">
        <v>40</v>
      </c>
    </row>
    <row r="48" spans="1:243" s="38" customFormat="1" ht="54.75" customHeight="1">
      <c r="A48" s="22">
        <v>33</v>
      </c>
      <c r="B48" s="82" t="s">
        <v>259</v>
      </c>
      <c r="C48" s="24" t="s">
        <v>92</v>
      </c>
      <c r="D48" s="40">
        <v>120</v>
      </c>
      <c r="E48" s="51" t="s">
        <v>72</v>
      </c>
      <c r="F48" s="40">
        <v>78.4</v>
      </c>
      <c r="G48" s="52"/>
      <c r="H48" s="53"/>
      <c r="I48" s="40" t="s">
        <v>41</v>
      </c>
      <c r="J48" s="43">
        <f t="shared" si="4"/>
        <v>1</v>
      </c>
      <c r="K48" s="44" t="s">
        <v>42</v>
      </c>
      <c r="L48" s="44" t="s">
        <v>4</v>
      </c>
      <c r="M48" s="75"/>
      <c r="N48" s="41"/>
      <c r="O48" s="41"/>
      <c r="P48" s="46"/>
      <c r="Q48" s="41"/>
      <c r="R48" s="41"/>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7">
        <f t="shared" si="5"/>
        <v>9408</v>
      </c>
      <c r="BB48" s="48">
        <f t="shared" si="6"/>
        <v>9408</v>
      </c>
      <c r="BC48" s="37" t="str">
        <f t="shared" si="7"/>
        <v>INR  Nine Thousand Four Hundred &amp; Eight  Only</v>
      </c>
      <c r="IA48" s="38">
        <v>33</v>
      </c>
      <c r="IB48" s="78" t="s">
        <v>274</v>
      </c>
      <c r="IC48" s="38" t="s">
        <v>92</v>
      </c>
      <c r="ID48" s="38">
        <v>120</v>
      </c>
      <c r="IE48" s="39" t="s">
        <v>72</v>
      </c>
      <c r="IF48" s="39" t="s">
        <v>45</v>
      </c>
      <c r="IG48" s="39" t="s">
        <v>64</v>
      </c>
      <c r="IH48" s="39">
        <v>10</v>
      </c>
      <c r="II48" s="39" t="s">
        <v>40</v>
      </c>
    </row>
    <row r="49" spans="1:243" s="38" customFormat="1" ht="59.25" customHeight="1">
      <c r="A49" s="22">
        <v>34.1</v>
      </c>
      <c r="B49" s="91" t="s">
        <v>148</v>
      </c>
      <c r="C49" s="24" t="s">
        <v>93</v>
      </c>
      <c r="D49" s="40">
        <v>20</v>
      </c>
      <c r="E49" s="51" t="s">
        <v>40</v>
      </c>
      <c r="F49" s="40">
        <v>211.85</v>
      </c>
      <c r="G49" s="52"/>
      <c r="H49" s="53"/>
      <c r="I49" s="40" t="s">
        <v>41</v>
      </c>
      <c r="J49" s="43">
        <f t="shared" si="4"/>
        <v>1</v>
      </c>
      <c r="K49" s="44" t="s">
        <v>42</v>
      </c>
      <c r="L49" s="44" t="s">
        <v>4</v>
      </c>
      <c r="M49" s="75"/>
      <c r="N49" s="41"/>
      <c r="O49" s="41"/>
      <c r="P49" s="46"/>
      <c r="Q49" s="41"/>
      <c r="R49" s="41"/>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7">
        <f t="shared" si="5"/>
        <v>4237</v>
      </c>
      <c r="BB49" s="48">
        <f t="shared" si="6"/>
        <v>4237</v>
      </c>
      <c r="BC49" s="37" t="str">
        <f t="shared" si="7"/>
        <v>INR  Four Thousand Two Hundred &amp; Thirty Seven  Only</v>
      </c>
      <c r="IA49" s="38">
        <v>34.1</v>
      </c>
      <c r="IB49" s="78" t="s">
        <v>166</v>
      </c>
      <c r="IC49" s="38" t="s">
        <v>93</v>
      </c>
      <c r="ID49" s="38">
        <v>20</v>
      </c>
      <c r="IE49" s="39" t="s">
        <v>40</v>
      </c>
      <c r="IF49" s="39" t="s">
        <v>45</v>
      </c>
      <c r="IG49" s="39" t="s">
        <v>64</v>
      </c>
      <c r="IH49" s="39">
        <v>10</v>
      </c>
      <c r="II49" s="39" t="s">
        <v>40</v>
      </c>
    </row>
    <row r="50" spans="1:243" s="38" customFormat="1" ht="33" customHeight="1">
      <c r="A50" s="22">
        <v>34.2</v>
      </c>
      <c r="B50" s="109" t="s">
        <v>260</v>
      </c>
      <c r="C50" s="24" t="s">
        <v>94</v>
      </c>
      <c r="D50" s="40">
        <v>20</v>
      </c>
      <c r="E50" s="51" t="s">
        <v>40</v>
      </c>
      <c r="F50" s="40">
        <v>182.45</v>
      </c>
      <c r="G50" s="52"/>
      <c r="H50" s="53"/>
      <c r="I50" s="40" t="s">
        <v>41</v>
      </c>
      <c r="J50" s="43">
        <f t="shared" si="4"/>
        <v>1</v>
      </c>
      <c r="K50" s="44" t="s">
        <v>42</v>
      </c>
      <c r="L50" s="44" t="s">
        <v>4</v>
      </c>
      <c r="M50" s="75"/>
      <c r="N50" s="41"/>
      <c r="O50" s="41"/>
      <c r="P50" s="46"/>
      <c r="Q50" s="41"/>
      <c r="R50" s="41"/>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7">
        <f t="shared" si="5"/>
        <v>3649</v>
      </c>
      <c r="BB50" s="48">
        <f t="shared" si="6"/>
        <v>3649</v>
      </c>
      <c r="BC50" s="37" t="str">
        <f t="shared" si="7"/>
        <v>INR  Three Thousand Six Hundred &amp; Forty Nine  Only</v>
      </c>
      <c r="IA50" s="38">
        <v>34.2</v>
      </c>
      <c r="IB50" s="38" t="s">
        <v>167</v>
      </c>
      <c r="IC50" s="38" t="s">
        <v>94</v>
      </c>
      <c r="ID50" s="38">
        <v>20</v>
      </c>
      <c r="IE50" s="39" t="s">
        <v>40</v>
      </c>
      <c r="IF50" s="39" t="s">
        <v>45</v>
      </c>
      <c r="IG50" s="39" t="s">
        <v>64</v>
      </c>
      <c r="IH50" s="39">
        <v>10</v>
      </c>
      <c r="II50" s="39" t="s">
        <v>40</v>
      </c>
    </row>
    <row r="51" spans="1:243" s="38" customFormat="1" ht="63.75" customHeight="1">
      <c r="A51" s="22">
        <v>35</v>
      </c>
      <c r="B51" s="91" t="s">
        <v>149</v>
      </c>
      <c r="C51" s="24" t="s">
        <v>95</v>
      </c>
      <c r="D51" s="40">
        <v>20</v>
      </c>
      <c r="E51" s="51" t="s">
        <v>40</v>
      </c>
      <c r="F51" s="40">
        <v>313.2</v>
      </c>
      <c r="G51" s="52"/>
      <c r="H51" s="53"/>
      <c r="I51" s="40" t="s">
        <v>41</v>
      </c>
      <c r="J51" s="43">
        <f t="shared" si="4"/>
        <v>1</v>
      </c>
      <c r="K51" s="44" t="s">
        <v>42</v>
      </c>
      <c r="L51" s="44" t="s">
        <v>4</v>
      </c>
      <c r="M51" s="75"/>
      <c r="N51" s="41"/>
      <c r="O51" s="41"/>
      <c r="P51" s="46"/>
      <c r="Q51" s="41"/>
      <c r="R51" s="41"/>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7">
        <f t="shared" si="5"/>
        <v>6264</v>
      </c>
      <c r="BB51" s="48">
        <f t="shared" si="6"/>
        <v>6264</v>
      </c>
      <c r="BC51" s="37" t="str">
        <f t="shared" si="7"/>
        <v>INR  Six Thousand Two Hundred &amp; Sixty Four  Only</v>
      </c>
      <c r="IA51" s="38">
        <v>35</v>
      </c>
      <c r="IB51" s="78" t="s">
        <v>168</v>
      </c>
      <c r="IC51" s="38" t="s">
        <v>95</v>
      </c>
      <c r="ID51" s="38">
        <v>20</v>
      </c>
      <c r="IE51" s="39" t="s">
        <v>40</v>
      </c>
      <c r="IF51" s="39" t="s">
        <v>45</v>
      </c>
      <c r="IG51" s="39" t="s">
        <v>64</v>
      </c>
      <c r="IH51" s="39">
        <v>10</v>
      </c>
      <c r="II51" s="39" t="s">
        <v>40</v>
      </c>
    </row>
    <row r="52" spans="1:243" s="38" customFormat="1" ht="23.25" customHeight="1">
      <c r="A52" s="22">
        <v>35.2</v>
      </c>
      <c r="B52" s="92" t="s">
        <v>150</v>
      </c>
      <c r="C52" s="24" t="s">
        <v>96</v>
      </c>
      <c r="D52" s="40">
        <v>20</v>
      </c>
      <c r="E52" s="51" t="s">
        <v>40</v>
      </c>
      <c r="F52" s="40">
        <v>193.45</v>
      </c>
      <c r="G52" s="52"/>
      <c r="H52" s="53"/>
      <c r="I52" s="40" t="s">
        <v>41</v>
      </c>
      <c r="J52" s="43">
        <f t="shared" si="4"/>
        <v>1</v>
      </c>
      <c r="K52" s="44" t="s">
        <v>42</v>
      </c>
      <c r="L52" s="44" t="s">
        <v>4</v>
      </c>
      <c r="M52" s="75"/>
      <c r="N52" s="41"/>
      <c r="O52" s="41"/>
      <c r="P52" s="46"/>
      <c r="Q52" s="41"/>
      <c r="R52" s="41"/>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7">
        <f t="shared" si="5"/>
        <v>3869</v>
      </c>
      <c r="BB52" s="48">
        <f t="shared" si="6"/>
        <v>3869</v>
      </c>
      <c r="BC52" s="37" t="str">
        <f t="shared" si="7"/>
        <v>INR  Three Thousand Eight Hundred &amp; Sixty Nine  Only</v>
      </c>
      <c r="IA52" s="38">
        <v>35.2</v>
      </c>
      <c r="IB52" s="78" t="s">
        <v>169</v>
      </c>
      <c r="IC52" s="38" t="s">
        <v>96</v>
      </c>
      <c r="ID52" s="38">
        <v>20</v>
      </c>
      <c r="IE52" s="39" t="s">
        <v>40</v>
      </c>
      <c r="IF52" s="39" t="s">
        <v>45</v>
      </c>
      <c r="IG52" s="39" t="s">
        <v>64</v>
      </c>
      <c r="IH52" s="39">
        <v>10</v>
      </c>
      <c r="II52" s="39" t="s">
        <v>40</v>
      </c>
    </row>
    <row r="53" spans="1:243" s="38" customFormat="1" ht="84.75" customHeight="1">
      <c r="A53" s="22">
        <v>36</v>
      </c>
      <c r="B53" s="91" t="s">
        <v>151</v>
      </c>
      <c r="C53" s="24" t="s">
        <v>97</v>
      </c>
      <c r="D53" s="40">
        <v>19</v>
      </c>
      <c r="E53" s="51" t="s">
        <v>40</v>
      </c>
      <c r="F53" s="40">
        <v>64</v>
      </c>
      <c r="G53" s="52"/>
      <c r="H53" s="53"/>
      <c r="I53" s="40" t="s">
        <v>41</v>
      </c>
      <c r="J53" s="43">
        <f t="shared" si="4"/>
        <v>1</v>
      </c>
      <c r="K53" s="44" t="s">
        <v>42</v>
      </c>
      <c r="L53" s="44" t="s">
        <v>4</v>
      </c>
      <c r="M53" s="75"/>
      <c r="N53" s="41"/>
      <c r="O53" s="41"/>
      <c r="P53" s="46"/>
      <c r="Q53" s="41"/>
      <c r="R53" s="41"/>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7">
        <f t="shared" si="5"/>
        <v>1216</v>
      </c>
      <c r="BB53" s="48">
        <f t="shared" si="6"/>
        <v>1216</v>
      </c>
      <c r="BC53" s="37" t="str">
        <f t="shared" si="7"/>
        <v>INR  One Thousand Two Hundred &amp; Sixteen  Only</v>
      </c>
      <c r="IA53" s="38">
        <v>36</v>
      </c>
      <c r="IB53" s="78" t="s">
        <v>170</v>
      </c>
      <c r="IC53" s="38" t="s">
        <v>97</v>
      </c>
      <c r="ID53" s="38">
        <v>19</v>
      </c>
      <c r="IE53" s="39" t="s">
        <v>40</v>
      </c>
      <c r="IF53" s="39" t="s">
        <v>45</v>
      </c>
      <c r="IG53" s="39" t="s">
        <v>64</v>
      </c>
      <c r="IH53" s="39">
        <v>10</v>
      </c>
      <c r="II53" s="39" t="s">
        <v>40</v>
      </c>
    </row>
    <row r="54" spans="1:243" s="38" customFormat="1" ht="30" customHeight="1">
      <c r="A54" s="22">
        <v>36.2</v>
      </c>
      <c r="B54" s="86" t="s">
        <v>152</v>
      </c>
      <c r="C54" s="24" t="s">
        <v>98</v>
      </c>
      <c r="D54" s="40">
        <v>19</v>
      </c>
      <c r="E54" s="51" t="s">
        <v>40</v>
      </c>
      <c r="F54" s="40">
        <v>44.1</v>
      </c>
      <c r="G54" s="52"/>
      <c r="H54" s="53"/>
      <c r="I54" s="40" t="s">
        <v>41</v>
      </c>
      <c r="J54" s="43">
        <f t="shared" si="4"/>
        <v>1</v>
      </c>
      <c r="K54" s="44" t="s">
        <v>42</v>
      </c>
      <c r="L54" s="44" t="s">
        <v>4</v>
      </c>
      <c r="M54" s="75"/>
      <c r="N54" s="41"/>
      <c r="O54" s="41"/>
      <c r="P54" s="46"/>
      <c r="Q54" s="41"/>
      <c r="R54" s="41"/>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7">
        <f t="shared" si="5"/>
        <v>837.9</v>
      </c>
      <c r="BB54" s="48">
        <f t="shared" si="6"/>
        <v>837.9</v>
      </c>
      <c r="BC54" s="37" t="str">
        <f t="shared" si="7"/>
        <v>INR  Eight Hundred &amp; Thirty Seven  and Paise Ninety Only</v>
      </c>
      <c r="IA54" s="38">
        <v>36.2</v>
      </c>
      <c r="IB54" s="78" t="s">
        <v>171</v>
      </c>
      <c r="IC54" s="38" t="s">
        <v>98</v>
      </c>
      <c r="ID54" s="38">
        <v>19</v>
      </c>
      <c r="IE54" s="39" t="s">
        <v>40</v>
      </c>
      <c r="IF54" s="39" t="s">
        <v>45</v>
      </c>
      <c r="IG54" s="39" t="s">
        <v>64</v>
      </c>
      <c r="IH54" s="39">
        <v>10</v>
      </c>
      <c r="II54" s="39" t="s">
        <v>40</v>
      </c>
    </row>
    <row r="55" spans="1:243" s="38" customFormat="1" ht="49.5" customHeight="1">
      <c r="A55" s="22">
        <v>37.1</v>
      </c>
      <c r="B55" s="91" t="s">
        <v>172</v>
      </c>
      <c r="C55" s="24" t="s">
        <v>99</v>
      </c>
      <c r="D55" s="40">
        <v>20</v>
      </c>
      <c r="E55" s="51" t="s">
        <v>40</v>
      </c>
      <c r="F55" s="40">
        <v>28.6</v>
      </c>
      <c r="G55" s="52"/>
      <c r="H55" s="53"/>
      <c r="I55" s="40" t="s">
        <v>41</v>
      </c>
      <c r="J55" s="43">
        <f t="shared" si="4"/>
        <v>1</v>
      </c>
      <c r="K55" s="44" t="s">
        <v>42</v>
      </c>
      <c r="L55" s="44" t="s">
        <v>4</v>
      </c>
      <c r="M55" s="75"/>
      <c r="N55" s="41"/>
      <c r="O55" s="41"/>
      <c r="P55" s="46"/>
      <c r="Q55" s="41"/>
      <c r="R55" s="41"/>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7">
        <f t="shared" si="5"/>
        <v>572</v>
      </c>
      <c r="BB55" s="48">
        <f t="shared" si="6"/>
        <v>572</v>
      </c>
      <c r="BC55" s="37" t="str">
        <f t="shared" si="7"/>
        <v>INR  Five Hundred &amp; Seventy Two  Only</v>
      </c>
      <c r="IA55" s="38">
        <v>37.1</v>
      </c>
      <c r="IB55" s="78" t="s">
        <v>214</v>
      </c>
      <c r="IC55" s="38" t="s">
        <v>99</v>
      </c>
      <c r="ID55" s="38">
        <v>20</v>
      </c>
      <c r="IE55" s="39" t="s">
        <v>40</v>
      </c>
      <c r="IF55" s="39" t="s">
        <v>45</v>
      </c>
      <c r="IG55" s="39" t="s">
        <v>64</v>
      </c>
      <c r="IH55" s="39">
        <v>10</v>
      </c>
      <c r="II55" s="39" t="s">
        <v>40</v>
      </c>
    </row>
    <row r="56" spans="1:243" s="38" customFormat="1" ht="33" customHeight="1">
      <c r="A56" s="22">
        <v>37.2</v>
      </c>
      <c r="B56" s="92" t="s">
        <v>173</v>
      </c>
      <c r="C56" s="24" t="s">
        <v>100</v>
      </c>
      <c r="D56" s="40">
        <v>22</v>
      </c>
      <c r="E56" s="51" t="s">
        <v>40</v>
      </c>
      <c r="F56" s="40">
        <v>22.65</v>
      </c>
      <c r="G56" s="52"/>
      <c r="H56" s="53"/>
      <c r="I56" s="40" t="s">
        <v>41</v>
      </c>
      <c r="J56" s="43">
        <f t="shared" si="4"/>
        <v>1</v>
      </c>
      <c r="K56" s="44" t="s">
        <v>42</v>
      </c>
      <c r="L56" s="44" t="s">
        <v>4</v>
      </c>
      <c r="M56" s="75"/>
      <c r="N56" s="41"/>
      <c r="O56" s="41"/>
      <c r="P56" s="46"/>
      <c r="Q56" s="41"/>
      <c r="R56" s="41"/>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7">
        <f t="shared" si="5"/>
        <v>498.3</v>
      </c>
      <c r="BB56" s="48">
        <f t="shared" si="6"/>
        <v>498.3</v>
      </c>
      <c r="BC56" s="37" t="str">
        <f t="shared" si="7"/>
        <v>INR  Four Hundred &amp; Ninety Eight  and Paise Thirty Only</v>
      </c>
      <c r="IA56" s="38">
        <v>37.2</v>
      </c>
      <c r="IB56" s="78" t="s">
        <v>215</v>
      </c>
      <c r="IC56" s="38" t="s">
        <v>100</v>
      </c>
      <c r="ID56" s="38">
        <v>22</v>
      </c>
      <c r="IE56" s="39" t="s">
        <v>40</v>
      </c>
      <c r="IF56" s="39" t="s">
        <v>45</v>
      </c>
      <c r="IG56" s="39" t="s">
        <v>64</v>
      </c>
      <c r="IH56" s="39">
        <v>10</v>
      </c>
      <c r="II56" s="39" t="s">
        <v>40</v>
      </c>
    </row>
    <row r="57" spans="1:243" s="38" customFormat="1" ht="57" customHeight="1">
      <c r="A57" s="22">
        <v>38</v>
      </c>
      <c r="B57" s="91" t="s">
        <v>174</v>
      </c>
      <c r="C57" s="24" t="s">
        <v>101</v>
      </c>
      <c r="D57" s="40">
        <v>19</v>
      </c>
      <c r="E57" s="51" t="s">
        <v>40</v>
      </c>
      <c r="F57" s="40">
        <v>142.05</v>
      </c>
      <c r="G57" s="52"/>
      <c r="H57" s="53"/>
      <c r="I57" s="40" t="s">
        <v>41</v>
      </c>
      <c r="J57" s="43">
        <f t="shared" si="4"/>
        <v>1</v>
      </c>
      <c r="K57" s="44" t="s">
        <v>42</v>
      </c>
      <c r="L57" s="44" t="s">
        <v>4</v>
      </c>
      <c r="M57" s="75"/>
      <c r="N57" s="41"/>
      <c r="O57" s="41"/>
      <c r="P57" s="46"/>
      <c r="Q57" s="41"/>
      <c r="R57" s="41"/>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7">
        <f t="shared" si="5"/>
        <v>2698.95</v>
      </c>
      <c r="BB57" s="48">
        <f t="shared" si="6"/>
        <v>2698.95</v>
      </c>
      <c r="BC57" s="37" t="str">
        <f t="shared" si="7"/>
        <v>INR  Two Thousand Six Hundred &amp; Ninety Eight  and Paise Ninety Five Only</v>
      </c>
      <c r="IA57" s="38">
        <v>38</v>
      </c>
      <c r="IB57" s="78" t="s">
        <v>216</v>
      </c>
      <c r="IC57" s="38" t="s">
        <v>101</v>
      </c>
      <c r="ID57" s="38">
        <v>19</v>
      </c>
      <c r="IE57" s="39" t="s">
        <v>40</v>
      </c>
      <c r="IF57" s="39" t="s">
        <v>45</v>
      </c>
      <c r="IG57" s="39" t="s">
        <v>64</v>
      </c>
      <c r="IH57" s="39">
        <v>10</v>
      </c>
      <c r="II57" s="39" t="s">
        <v>40</v>
      </c>
    </row>
    <row r="58" spans="1:243" s="38" customFormat="1" ht="85.5" customHeight="1">
      <c r="A58" s="22">
        <v>39</v>
      </c>
      <c r="B58" s="90" t="s">
        <v>175</v>
      </c>
      <c r="C58" s="24" t="s">
        <v>102</v>
      </c>
      <c r="D58" s="40">
        <v>20</v>
      </c>
      <c r="E58" s="51" t="s">
        <v>40</v>
      </c>
      <c r="F58" s="40">
        <v>27.55</v>
      </c>
      <c r="G58" s="52"/>
      <c r="H58" s="53"/>
      <c r="I58" s="40" t="s">
        <v>41</v>
      </c>
      <c r="J58" s="43">
        <f aca="true" t="shared" si="8" ref="J58:J83">IF(I58="Less(-)",-1,1)</f>
        <v>1</v>
      </c>
      <c r="K58" s="44" t="s">
        <v>42</v>
      </c>
      <c r="L58" s="44" t="s">
        <v>4</v>
      </c>
      <c r="M58" s="75"/>
      <c r="N58" s="41"/>
      <c r="O58" s="41"/>
      <c r="P58" s="46"/>
      <c r="Q58" s="41"/>
      <c r="R58" s="41"/>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7">
        <f aca="true" t="shared" si="9" ref="BA58:BA83">total_amount_ba($B$2,$D$2,D58,F58,J58,K58,M58)</f>
        <v>551</v>
      </c>
      <c r="BB58" s="48">
        <f aca="true" t="shared" si="10" ref="BB58:BB83">BA58+SUM(N58:AZ58)</f>
        <v>551</v>
      </c>
      <c r="BC58" s="37" t="str">
        <f aca="true" t="shared" si="11" ref="BC58:BC83">SpellNumber(L58,BB58)</f>
        <v>INR  Five Hundred &amp; Fifty One  Only</v>
      </c>
      <c r="IA58" s="38">
        <v>39</v>
      </c>
      <c r="IB58" s="78" t="s">
        <v>217</v>
      </c>
      <c r="IC58" s="38" t="s">
        <v>102</v>
      </c>
      <c r="ID58" s="38">
        <v>20</v>
      </c>
      <c r="IE58" s="39" t="s">
        <v>40</v>
      </c>
      <c r="IF58" s="39" t="s">
        <v>45</v>
      </c>
      <c r="IG58" s="39" t="s">
        <v>64</v>
      </c>
      <c r="IH58" s="39">
        <v>10</v>
      </c>
      <c r="II58" s="39" t="s">
        <v>40</v>
      </c>
    </row>
    <row r="59" spans="1:243" s="38" customFormat="1" ht="107.25" customHeight="1">
      <c r="A59" s="22">
        <v>40</v>
      </c>
      <c r="B59" s="95" t="s">
        <v>176</v>
      </c>
      <c r="C59" s="24" t="s">
        <v>103</v>
      </c>
      <c r="D59" s="40">
        <v>10</v>
      </c>
      <c r="E59" s="51" t="s">
        <v>40</v>
      </c>
      <c r="F59" s="40">
        <v>2020.6</v>
      </c>
      <c r="G59" s="52"/>
      <c r="H59" s="53"/>
      <c r="I59" s="40" t="s">
        <v>41</v>
      </c>
      <c r="J59" s="43">
        <f t="shared" si="8"/>
        <v>1</v>
      </c>
      <c r="K59" s="44" t="s">
        <v>42</v>
      </c>
      <c r="L59" s="44" t="s">
        <v>4</v>
      </c>
      <c r="M59" s="75"/>
      <c r="N59" s="41"/>
      <c r="O59" s="41"/>
      <c r="P59" s="46"/>
      <c r="Q59" s="41"/>
      <c r="R59" s="41"/>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7">
        <f t="shared" si="9"/>
        <v>20206</v>
      </c>
      <c r="BB59" s="48">
        <f t="shared" si="10"/>
        <v>20206</v>
      </c>
      <c r="BC59" s="37" t="str">
        <f t="shared" si="11"/>
        <v>INR  Twenty Thousand Two Hundred &amp; Six  Only</v>
      </c>
      <c r="IA59" s="38">
        <v>40</v>
      </c>
      <c r="IB59" s="78" t="s">
        <v>218</v>
      </c>
      <c r="IC59" s="38" t="s">
        <v>103</v>
      </c>
      <c r="ID59" s="38">
        <v>10</v>
      </c>
      <c r="IE59" s="39" t="s">
        <v>40</v>
      </c>
      <c r="IF59" s="39" t="s">
        <v>45</v>
      </c>
      <c r="IG59" s="39" t="s">
        <v>64</v>
      </c>
      <c r="IH59" s="39">
        <v>10</v>
      </c>
      <c r="II59" s="39" t="s">
        <v>40</v>
      </c>
    </row>
    <row r="60" spans="1:243" s="38" customFormat="1" ht="84" customHeight="1">
      <c r="A60" s="22">
        <v>41</v>
      </c>
      <c r="B60" s="82" t="s">
        <v>177</v>
      </c>
      <c r="C60" s="24" t="s">
        <v>104</v>
      </c>
      <c r="D60" s="40">
        <v>10</v>
      </c>
      <c r="E60" s="51" t="s">
        <v>40</v>
      </c>
      <c r="F60" s="40">
        <v>371.7</v>
      </c>
      <c r="G60" s="52"/>
      <c r="H60" s="53"/>
      <c r="I60" s="40" t="s">
        <v>41</v>
      </c>
      <c r="J60" s="43">
        <f t="shared" si="8"/>
        <v>1</v>
      </c>
      <c r="K60" s="44" t="s">
        <v>42</v>
      </c>
      <c r="L60" s="44" t="s">
        <v>4</v>
      </c>
      <c r="M60" s="75"/>
      <c r="N60" s="41"/>
      <c r="O60" s="41"/>
      <c r="P60" s="46"/>
      <c r="Q60" s="41"/>
      <c r="R60" s="41"/>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7">
        <f t="shared" si="9"/>
        <v>3717</v>
      </c>
      <c r="BB60" s="48">
        <f t="shared" si="10"/>
        <v>3717</v>
      </c>
      <c r="BC60" s="37" t="str">
        <f t="shared" si="11"/>
        <v>INR  Three Thousand Seven Hundred &amp; Seventeen  Only</v>
      </c>
      <c r="IA60" s="38">
        <v>41</v>
      </c>
      <c r="IB60" s="78" t="s">
        <v>219</v>
      </c>
      <c r="IC60" s="38" t="s">
        <v>104</v>
      </c>
      <c r="ID60" s="38">
        <v>10</v>
      </c>
      <c r="IE60" s="39" t="s">
        <v>40</v>
      </c>
      <c r="IF60" s="39" t="s">
        <v>45</v>
      </c>
      <c r="IG60" s="39" t="s">
        <v>64</v>
      </c>
      <c r="IH60" s="39">
        <v>10</v>
      </c>
      <c r="II60" s="39" t="s">
        <v>40</v>
      </c>
    </row>
    <row r="61" spans="1:243" s="38" customFormat="1" ht="74.25" customHeight="1">
      <c r="A61" s="22">
        <v>42</v>
      </c>
      <c r="B61" s="82" t="s">
        <v>178</v>
      </c>
      <c r="C61" s="24" t="s">
        <v>105</v>
      </c>
      <c r="D61" s="40">
        <v>10</v>
      </c>
      <c r="E61" s="51" t="s">
        <v>40</v>
      </c>
      <c r="F61" s="40">
        <v>545.95</v>
      </c>
      <c r="G61" s="52"/>
      <c r="H61" s="53"/>
      <c r="I61" s="40" t="s">
        <v>41</v>
      </c>
      <c r="J61" s="43">
        <f t="shared" si="8"/>
        <v>1</v>
      </c>
      <c r="K61" s="44" t="s">
        <v>42</v>
      </c>
      <c r="L61" s="44" t="s">
        <v>4</v>
      </c>
      <c r="M61" s="75"/>
      <c r="N61" s="41"/>
      <c r="O61" s="41"/>
      <c r="P61" s="46"/>
      <c r="Q61" s="41"/>
      <c r="R61" s="41"/>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7">
        <f t="shared" si="9"/>
        <v>5459.5</v>
      </c>
      <c r="BB61" s="48">
        <f t="shared" si="10"/>
        <v>5459.5</v>
      </c>
      <c r="BC61" s="37" t="str">
        <f t="shared" si="11"/>
        <v>INR  Five Thousand Four Hundred &amp; Fifty Nine  and Paise Fifty Only</v>
      </c>
      <c r="IA61" s="38">
        <v>42</v>
      </c>
      <c r="IB61" s="78" t="s">
        <v>220</v>
      </c>
      <c r="IC61" s="38" t="s">
        <v>105</v>
      </c>
      <c r="ID61" s="38">
        <v>10</v>
      </c>
      <c r="IE61" s="39" t="s">
        <v>40</v>
      </c>
      <c r="IF61" s="39" t="s">
        <v>45</v>
      </c>
      <c r="IG61" s="39" t="s">
        <v>64</v>
      </c>
      <c r="IH61" s="39">
        <v>10</v>
      </c>
      <c r="II61" s="39" t="s">
        <v>40</v>
      </c>
    </row>
    <row r="62" spans="1:243" s="38" customFormat="1" ht="65.25" customHeight="1">
      <c r="A62" s="22">
        <v>43</v>
      </c>
      <c r="B62" s="82" t="s">
        <v>179</v>
      </c>
      <c r="C62" s="24" t="s">
        <v>106</v>
      </c>
      <c r="D62" s="40">
        <v>10</v>
      </c>
      <c r="E62" s="51" t="s">
        <v>40</v>
      </c>
      <c r="F62" s="40">
        <v>475.7</v>
      </c>
      <c r="G62" s="52"/>
      <c r="H62" s="53"/>
      <c r="I62" s="40" t="s">
        <v>41</v>
      </c>
      <c r="J62" s="43">
        <f t="shared" si="8"/>
        <v>1</v>
      </c>
      <c r="K62" s="44" t="s">
        <v>42</v>
      </c>
      <c r="L62" s="44" t="s">
        <v>4</v>
      </c>
      <c r="M62" s="75"/>
      <c r="N62" s="41"/>
      <c r="O62" s="41"/>
      <c r="P62" s="46"/>
      <c r="Q62" s="41"/>
      <c r="R62" s="41"/>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7">
        <f t="shared" si="9"/>
        <v>4757</v>
      </c>
      <c r="BB62" s="48">
        <f t="shared" si="10"/>
        <v>4757</v>
      </c>
      <c r="BC62" s="37" t="str">
        <f t="shared" si="11"/>
        <v>INR  Four Thousand Seven Hundred &amp; Fifty Seven  Only</v>
      </c>
      <c r="IA62" s="38">
        <v>43</v>
      </c>
      <c r="IB62" s="78" t="s">
        <v>221</v>
      </c>
      <c r="IC62" s="38" t="s">
        <v>106</v>
      </c>
      <c r="ID62" s="38">
        <v>10</v>
      </c>
      <c r="IE62" s="39" t="s">
        <v>40</v>
      </c>
      <c r="IF62" s="39" t="s">
        <v>45</v>
      </c>
      <c r="IG62" s="39" t="s">
        <v>64</v>
      </c>
      <c r="IH62" s="39">
        <v>10</v>
      </c>
      <c r="II62" s="39" t="s">
        <v>40</v>
      </c>
    </row>
    <row r="63" spans="1:243" s="38" customFormat="1" ht="74.25" customHeight="1">
      <c r="A63" s="22">
        <v>44.1</v>
      </c>
      <c r="B63" s="82" t="s">
        <v>180</v>
      </c>
      <c r="C63" s="24" t="s">
        <v>107</v>
      </c>
      <c r="D63" s="40">
        <v>102</v>
      </c>
      <c r="E63" s="51" t="s">
        <v>201</v>
      </c>
      <c r="F63" s="40">
        <v>186.4</v>
      </c>
      <c r="G63" s="52"/>
      <c r="H63" s="53"/>
      <c r="I63" s="40" t="s">
        <v>41</v>
      </c>
      <c r="J63" s="43">
        <f t="shared" si="8"/>
        <v>1</v>
      </c>
      <c r="K63" s="44" t="s">
        <v>42</v>
      </c>
      <c r="L63" s="44" t="s">
        <v>4</v>
      </c>
      <c r="M63" s="75"/>
      <c r="N63" s="41"/>
      <c r="O63" s="41"/>
      <c r="P63" s="46"/>
      <c r="Q63" s="41"/>
      <c r="R63" s="41"/>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7">
        <f t="shared" si="9"/>
        <v>19012.8</v>
      </c>
      <c r="BB63" s="48">
        <f t="shared" si="10"/>
        <v>19012.8</v>
      </c>
      <c r="BC63" s="37" t="str">
        <f t="shared" si="11"/>
        <v>INR  Nineteen Thousand  &amp;Twelve  and Paise Eighty Only</v>
      </c>
      <c r="IA63" s="38">
        <v>44.1</v>
      </c>
      <c r="IB63" s="78" t="s">
        <v>222</v>
      </c>
      <c r="IC63" s="38" t="s">
        <v>107</v>
      </c>
      <c r="ID63" s="38">
        <v>102</v>
      </c>
      <c r="IE63" s="39" t="s">
        <v>201</v>
      </c>
      <c r="IF63" s="39" t="s">
        <v>45</v>
      </c>
      <c r="IG63" s="39" t="s">
        <v>64</v>
      </c>
      <c r="IH63" s="39">
        <v>10</v>
      </c>
      <c r="II63" s="39" t="s">
        <v>40</v>
      </c>
    </row>
    <row r="64" spans="1:243" s="38" customFormat="1" ht="30" customHeight="1">
      <c r="A64" s="22">
        <v>44.2</v>
      </c>
      <c r="B64" s="93" t="s">
        <v>181</v>
      </c>
      <c r="C64" s="24" t="s">
        <v>108</v>
      </c>
      <c r="D64" s="40">
        <v>50</v>
      </c>
      <c r="E64" s="51" t="s">
        <v>201</v>
      </c>
      <c r="F64" s="40">
        <v>224.15</v>
      </c>
      <c r="G64" s="52"/>
      <c r="H64" s="53"/>
      <c r="I64" s="40" t="s">
        <v>41</v>
      </c>
      <c r="J64" s="43">
        <f t="shared" si="8"/>
        <v>1</v>
      </c>
      <c r="K64" s="44" t="s">
        <v>42</v>
      </c>
      <c r="L64" s="44" t="s">
        <v>4</v>
      </c>
      <c r="M64" s="75"/>
      <c r="N64" s="41"/>
      <c r="O64" s="41"/>
      <c r="P64" s="46"/>
      <c r="Q64" s="41"/>
      <c r="R64" s="41"/>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7">
        <f t="shared" si="9"/>
        <v>11207.5</v>
      </c>
      <c r="BB64" s="48">
        <f t="shared" si="10"/>
        <v>11207.5</v>
      </c>
      <c r="BC64" s="37" t="str">
        <f t="shared" si="11"/>
        <v>INR  Eleven Thousand Two Hundred &amp; Seven  and Paise Fifty Only</v>
      </c>
      <c r="IA64" s="38">
        <v>44.2</v>
      </c>
      <c r="IB64" s="78" t="s">
        <v>223</v>
      </c>
      <c r="IC64" s="38" t="s">
        <v>108</v>
      </c>
      <c r="ID64" s="38">
        <v>50</v>
      </c>
      <c r="IE64" s="39" t="s">
        <v>201</v>
      </c>
      <c r="IF64" s="39" t="s">
        <v>45</v>
      </c>
      <c r="IG64" s="39" t="s">
        <v>64</v>
      </c>
      <c r="IH64" s="39">
        <v>10</v>
      </c>
      <c r="II64" s="39" t="s">
        <v>40</v>
      </c>
    </row>
    <row r="65" spans="1:243" s="38" customFormat="1" ht="78" customHeight="1">
      <c r="A65" s="22">
        <v>45</v>
      </c>
      <c r="B65" s="82" t="s">
        <v>182</v>
      </c>
      <c r="C65" s="24" t="s">
        <v>109</v>
      </c>
      <c r="D65" s="40">
        <v>10</v>
      </c>
      <c r="E65" s="51" t="s">
        <v>40</v>
      </c>
      <c r="F65" s="40">
        <v>394.15</v>
      </c>
      <c r="G65" s="52"/>
      <c r="H65" s="53"/>
      <c r="I65" s="40" t="s">
        <v>41</v>
      </c>
      <c r="J65" s="43">
        <f t="shared" si="8"/>
        <v>1</v>
      </c>
      <c r="K65" s="44" t="s">
        <v>42</v>
      </c>
      <c r="L65" s="44" t="s">
        <v>4</v>
      </c>
      <c r="M65" s="75"/>
      <c r="N65" s="41"/>
      <c r="O65" s="41"/>
      <c r="P65" s="46"/>
      <c r="Q65" s="41"/>
      <c r="R65" s="41"/>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7">
        <f t="shared" si="9"/>
        <v>3941.5</v>
      </c>
      <c r="BB65" s="48">
        <f t="shared" si="10"/>
        <v>3941.5</v>
      </c>
      <c r="BC65" s="37" t="str">
        <f t="shared" si="11"/>
        <v>INR  Three Thousand Nine Hundred &amp; Forty One  and Paise Fifty Only</v>
      </c>
      <c r="IA65" s="38">
        <v>45</v>
      </c>
      <c r="IB65" s="78" t="s">
        <v>224</v>
      </c>
      <c r="IC65" s="38" t="s">
        <v>109</v>
      </c>
      <c r="ID65" s="38">
        <v>10</v>
      </c>
      <c r="IE65" s="39" t="s">
        <v>40</v>
      </c>
      <c r="IF65" s="39" t="s">
        <v>45</v>
      </c>
      <c r="IG65" s="39" t="s">
        <v>64</v>
      </c>
      <c r="IH65" s="39">
        <v>10</v>
      </c>
      <c r="II65" s="39" t="s">
        <v>40</v>
      </c>
    </row>
    <row r="66" spans="1:243" s="38" customFormat="1" ht="53.25" customHeight="1">
      <c r="A66" s="22">
        <v>46.1</v>
      </c>
      <c r="B66" s="82" t="s">
        <v>183</v>
      </c>
      <c r="C66" s="24" t="s">
        <v>110</v>
      </c>
      <c r="D66" s="40">
        <v>4</v>
      </c>
      <c r="E66" s="51" t="s">
        <v>40</v>
      </c>
      <c r="F66" s="40">
        <v>287.25</v>
      </c>
      <c r="G66" s="52"/>
      <c r="H66" s="53"/>
      <c r="I66" s="40" t="s">
        <v>41</v>
      </c>
      <c r="J66" s="43">
        <f t="shared" si="8"/>
        <v>1</v>
      </c>
      <c r="K66" s="44" t="s">
        <v>42</v>
      </c>
      <c r="L66" s="44" t="s">
        <v>4</v>
      </c>
      <c r="M66" s="75"/>
      <c r="N66" s="41"/>
      <c r="O66" s="41"/>
      <c r="P66" s="46"/>
      <c r="Q66" s="41"/>
      <c r="R66" s="41"/>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7">
        <f t="shared" si="9"/>
        <v>1149</v>
      </c>
      <c r="BB66" s="48">
        <f t="shared" si="10"/>
        <v>1149</v>
      </c>
      <c r="BC66" s="37" t="str">
        <f t="shared" si="11"/>
        <v>INR  One Thousand One Hundred &amp; Forty Nine  Only</v>
      </c>
      <c r="IA66" s="38">
        <v>46.1</v>
      </c>
      <c r="IB66" s="78" t="s">
        <v>225</v>
      </c>
      <c r="IC66" s="38" t="s">
        <v>110</v>
      </c>
      <c r="ID66" s="38">
        <v>4</v>
      </c>
      <c r="IE66" s="39" t="s">
        <v>40</v>
      </c>
      <c r="IF66" s="39" t="s">
        <v>45</v>
      </c>
      <c r="IG66" s="39" t="s">
        <v>64</v>
      </c>
      <c r="IH66" s="39">
        <v>10</v>
      </c>
      <c r="II66" s="39" t="s">
        <v>40</v>
      </c>
    </row>
    <row r="67" spans="1:243" s="38" customFormat="1" ht="32.25" customHeight="1">
      <c r="A67" s="22">
        <v>46.2</v>
      </c>
      <c r="B67" s="93" t="s">
        <v>261</v>
      </c>
      <c r="C67" s="24" t="s">
        <v>111</v>
      </c>
      <c r="D67" s="40">
        <v>4</v>
      </c>
      <c r="E67" s="51" t="s">
        <v>40</v>
      </c>
      <c r="F67" s="40">
        <v>327.05</v>
      </c>
      <c r="G67" s="52"/>
      <c r="H67" s="53"/>
      <c r="I67" s="40" t="s">
        <v>41</v>
      </c>
      <c r="J67" s="43">
        <f t="shared" si="8"/>
        <v>1</v>
      </c>
      <c r="K67" s="44" t="s">
        <v>42</v>
      </c>
      <c r="L67" s="44" t="s">
        <v>4</v>
      </c>
      <c r="M67" s="75"/>
      <c r="N67" s="41"/>
      <c r="O67" s="41"/>
      <c r="P67" s="46"/>
      <c r="Q67" s="41"/>
      <c r="R67" s="41"/>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7">
        <f t="shared" si="9"/>
        <v>1308.2</v>
      </c>
      <c r="BB67" s="48">
        <f t="shared" si="10"/>
        <v>1308.2</v>
      </c>
      <c r="BC67" s="37" t="str">
        <f t="shared" si="11"/>
        <v>INR  One Thousand Three Hundred &amp; Eight  and Paise Twenty Only</v>
      </c>
      <c r="IA67" s="38">
        <v>46.2</v>
      </c>
      <c r="IB67" s="78" t="s">
        <v>226</v>
      </c>
      <c r="IC67" s="38" t="s">
        <v>111</v>
      </c>
      <c r="ID67" s="38">
        <v>4</v>
      </c>
      <c r="IE67" s="39" t="s">
        <v>40</v>
      </c>
      <c r="IF67" s="39" t="s">
        <v>45</v>
      </c>
      <c r="IG67" s="39" t="s">
        <v>64</v>
      </c>
      <c r="IH67" s="39">
        <v>10</v>
      </c>
      <c r="II67" s="39" t="s">
        <v>40</v>
      </c>
    </row>
    <row r="68" spans="1:243" s="38" customFormat="1" ht="269.25" customHeight="1">
      <c r="A68" s="22">
        <v>47</v>
      </c>
      <c r="B68" s="96" t="s">
        <v>184</v>
      </c>
      <c r="C68" s="24" t="s">
        <v>112</v>
      </c>
      <c r="D68" s="40">
        <v>87</v>
      </c>
      <c r="E68" s="51" t="s">
        <v>200</v>
      </c>
      <c r="F68" s="40">
        <v>355.2</v>
      </c>
      <c r="G68" s="52"/>
      <c r="H68" s="53"/>
      <c r="I68" s="40" t="s">
        <v>41</v>
      </c>
      <c r="J68" s="43">
        <f t="shared" si="8"/>
        <v>1</v>
      </c>
      <c r="K68" s="44" t="s">
        <v>42</v>
      </c>
      <c r="L68" s="44" t="s">
        <v>4</v>
      </c>
      <c r="M68" s="75"/>
      <c r="N68" s="41"/>
      <c r="O68" s="41"/>
      <c r="P68" s="46"/>
      <c r="Q68" s="41"/>
      <c r="R68" s="41"/>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7">
        <f t="shared" si="9"/>
        <v>30902.4</v>
      </c>
      <c r="BB68" s="48">
        <f t="shared" si="10"/>
        <v>30902.4</v>
      </c>
      <c r="BC68" s="37" t="str">
        <f t="shared" si="11"/>
        <v>INR  Thirty Thousand Nine Hundred &amp; Two  and Paise Forty Only</v>
      </c>
      <c r="IA68" s="38">
        <v>47</v>
      </c>
      <c r="IB68" s="78" t="s">
        <v>227</v>
      </c>
      <c r="IC68" s="38" t="s">
        <v>112</v>
      </c>
      <c r="ID68" s="38">
        <v>87</v>
      </c>
      <c r="IE68" s="39" t="s">
        <v>200</v>
      </c>
      <c r="IF68" s="39" t="s">
        <v>45</v>
      </c>
      <c r="IG68" s="39" t="s">
        <v>64</v>
      </c>
      <c r="IH68" s="39">
        <v>10</v>
      </c>
      <c r="II68" s="39" t="s">
        <v>40</v>
      </c>
    </row>
    <row r="69" spans="1:243" s="38" customFormat="1" ht="408.75" customHeight="1">
      <c r="A69" s="22">
        <v>48.1</v>
      </c>
      <c r="B69" s="82" t="s">
        <v>185</v>
      </c>
      <c r="C69" s="24" t="s">
        <v>113</v>
      </c>
      <c r="D69" s="40">
        <v>7</v>
      </c>
      <c r="E69" s="51" t="s">
        <v>72</v>
      </c>
      <c r="F69" s="40">
        <v>5608.6</v>
      </c>
      <c r="G69" s="52"/>
      <c r="H69" s="53"/>
      <c r="I69" s="40" t="s">
        <v>41</v>
      </c>
      <c r="J69" s="43">
        <f t="shared" si="8"/>
        <v>1</v>
      </c>
      <c r="K69" s="44" t="s">
        <v>42</v>
      </c>
      <c r="L69" s="44" t="s">
        <v>4</v>
      </c>
      <c r="M69" s="75"/>
      <c r="N69" s="41"/>
      <c r="O69" s="41"/>
      <c r="P69" s="46"/>
      <c r="Q69" s="41"/>
      <c r="R69" s="41"/>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7">
        <f t="shared" si="9"/>
        <v>39260.2</v>
      </c>
      <c r="BB69" s="48">
        <f t="shared" si="10"/>
        <v>39260.2</v>
      </c>
      <c r="BC69" s="37" t="str">
        <f t="shared" si="11"/>
        <v>INR  Thirty Nine Thousand Two Hundred &amp; Sixty  and Paise Twenty Only</v>
      </c>
      <c r="IA69" s="38">
        <v>48.1</v>
      </c>
      <c r="IB69" s="78" t="s">
        <v>228</v>
      </c>
      <c r="IC69" s="38" t="s">
        <v>113</v>
      </c>
      <c r="ID69" s="38">
        <v>7</v>
      </c>
      <c r="IE69" s="39" t="s">
        <v>72</v>
      </c>
      <c r="IF69" s="39" t="s">
        <v>45</v>
      </c>
      <c r="IG69" s="39" t="s">
        <v>64</v>
      </c>
      <c r="IH69" s="39">
        <v>10</v>
      </c>
      <c r="II69" s="39" t="s">
        <v>40</v>
      </c>
    </row>
    <row r="70" spans="1:243" s="38" customFormat="1" ht="86.25" customHeight="1">
      <c r="A70" s="22">
        <v>48.2</v>
      </c>
      <c r="B70" s="97" t="s">
        <v>186</v>
      </c>
      <c r="C70" s="24" t="s">
        <v>114</v>
      </c>
      <c r="D70" s="40">
        <v>12</v>
      </c>
      <c r="E70" s="51" t="s">
        <v>72</v>
      </c>
      <c r="F70" s="40">
        <v>7494.7</v>
      </c>
      <c r="G70" s="52"/>
      <c r="H70" s="53"/>
      <c r="I70" s="40" t="s">
        <v>41</v>
      </c>
      <c r="J70" s="43">
        <f t="shared" si="8"/>
        <v>1</v>
      </c>
      <c r="K70" s="44" t="s">
        <v>42</v>
      </c>
      <c r="L70" s="44" t="s">
        <v>4</v>
      </c>
      <c r="M70" s="75"/>
      <c r="N70" s="41"/>
      <c r="O70" s="41"/>
      <c r="P70" s="46"/>
      <c r="Q70" s="41"/>
      <c r="R70" s="41"/>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7">
        <f t="shared" si="9"/>
        <v>89936.4</v>
      </c>
      <c r="BB70" s="48">
        <f t="shared" si="10"/>
        <v>89936.4</v>
      </c>
      <c r="BC70" s="37" t="str">
        <f t="shared" si="11"/>
        <v>INR  Eighty Nine Thousand Nine Hundred &amp; Thirty Six  and Paise Forty Only</v>
      </c>
      <c r="IA70" s="38">
        <v>48.2</v>
      </c>
      <c r="IB70" s="78" t="s">
        <v>229</v>
      </c>
      <c r="IC70" s="38" t="s">
        <v>114</v>
      </c>
      <c r="ID70" s="38">
        <v>12</v>
      </c>
      <c r="IE70" s="39" t="s">
        <v>72</v>
      </c>
      <c r="IF70" s="39" t="s">
        <v>45</v>
      </c>
      <c r="IG70" s="39" t="s">
        <v>64</v>
      </c>
      <c r="IH70" s="39">
        <v>10</v>
      </c>
      <c r="II70" s="39" t="s">
        <v>40</v>
      </c>
    </row>
    <row r="71" spans="1:243" s="38" customFormat="1" ht="144" customHeight="1">
      <c r="A71" s="22">
        <v>48.3</v>
      </c>
      <c r="B71" s="83" t="s">
        <v>187</v>
      </c>
      <c r="C71" s="24" t="s">
        <v>115</v>
      </c>
      <c r="D71" s="40">
        <v>15</v>
      </c>
      <c r="E71" s="51" t="s">
        <v>72</v>
      </c>
      <c r="F71" s="40">
        <v>5826.05</v>
      </c>
      <c r="G71" s="52"/>
      <c r="H71" s="53"/>
      <c r="I71" s="40" t="s">
        <v>41</v>
      </c>
      <c r="J71" s="43">
        <f t="shared" si="8"/>
        <v>1</v>
      </c>
      <c r="K71" s="44" t="s">
        <v>42</v>
      </c>
      <c r="L71" s="44" t="s">
        <v>4</v>
      </c>
      <c r="M71" s="75"/>
      <c r="N71" s="41"/>
      <c r="O71" s="41"/>
      <c r="P71" s="46"/>
      <c r="Q71" s="41"/>
      <c r="R71" s="41"/>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7">
        <f t="shared" si="9"/>
        <v>87390.75</v>
      </c>
      <c r="BB71" s="48">
        <f t="shared" si="10"/>
        <v>87390.75</v>
      </c>
      <c r="BC71" s="37" t="str">
        <f t="shared" si="11"/>
        <v>INR  Eighty Seven Thousand Three Hundred &amp; Ninety  and Paise Seventy Five Only</v>
      </c>
      <c r="IA71" s="38">
        <v>48.3</v>
      </c>
      <c r="IB71" s="78" t="s">
        <v>230</v>
      </c>
      <c r="IC71" s="38" t="s">
        <v>115</v>
      </c>
      <c r="ID71" s="38">
        <v>15</v>
      </c>
      <c r="IE71" s="39" t="s">
        <v>72</v>
      </c>
      <c r="IF71" s="39" t="s">
        <v>45</v>
      </c>
      <c r="IG71" s="39" t="s">
        <v>64</v>
      </c>
      <c r="IH71" s="39">
        <v>10</v>
      </c>
      <c r="II71" s="39" t="s">
        <v>40</v>
      </c>
    </row>
    <row r="72" spans="1:243" s="38" customFormat="1" ht="117.75" customHeight="1">
      <c r="A72" s="22">
        <v>48.4</v>
      </c>
      <c r="B72" s="83" t="s">
        <v>188</v>
      </c>
      <c r="C72" s="24" t="s">
        <v>116</v>
      </c>
      <c r="D72" s="40">
        <v>6</v>
      </c>
      <c r="E72" s="51" t="s">
        <v>72</v>
      </c>
      <c r="F72" s="40">
        <v>7261.2</v>
      </c>
      <c r="G72" s="52"/>
      <c r="H72" s="53"/>
      <c r="I72" s="40" t="s">
        <v>41</v>
      </c>
      <c r="J72" s="43">
        <f t="shared" si="8"/>
        <v>1</v>
      </c>
      <c r="K72" s="44" t="s">
        <v>42</v>
      </c>
      <c r="L72" s="44" t="s">
        <v>4</v>
      </c>
      <c r="M72" s="75"/>
      <c r="N72" s="41"/>
      <c r="O72" s="41"/>
      <c r="P72" s="46"/>
      <c r="Q72" s="41"/>
      <c r="R72" s="41"/>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7">
        <f t="shared" si="9"/>
        <v>43567.2</v>
      </c>
      <c r="BB72" s="48">
        <f t="shared" si="10"/>
        <v>43567.2</v>
      </c>
      <c r="BC72" s="37" t="str">
        <f t="shared" si="11"/>
        <v>INR  Forty Three Thousand Five Hundred &amp; Sixty Seven  and Paise Twenty Only</v>
      </c>
      <c r="IA72" s="38">
        <v>48.4</v>
      </c>
      <c r="IB72" s="38" t="s">
        <v>231</v>
      </c>
      <c r="IC72" s="38" t="s">
        <v>116</v>
      </c>
      <c r="ID72" s="38">
        <v>6</v>
      </c>
      <c r="IE72" s="39" t="s">
        <v>72</v>
      </c>
      <c r="IF72" s="39" t="s">
        <v>45</v>
      </c>
      <c r="IG72" s="39" t="s">
        <v>64</v>
      </c>
      <c r="IH72" s="39">
        <v>10</v>
      </c>
      <c r="II72" s="39" t="s">
        <v>40</v>
      </c>
    </row>
    <row r="73" spans="1:243" s="38" customFormat="1" ht="106.5" customHeight="1">
      <c r="A73" s="22">
        <v>49</v>
      </c>
      <c r="B73" s="96" t="s">
        <v>189</v>
      </c>
      <c r="C73" s="24" t="s">
        <v>117</v>
      </c>
      <c r="D73" s="40">
        <v>0.5</v>
      </c>
      <c r="E73" s="51" t="s">
        <v>74</v>
      </c>
      <c r="F73" s="40">
        <v>85386.95</v>
      </c>
      <c r="G73" s="52"/>
      <c r="H73" s="53"/>
      <c r="I73" s="40" t="s">
        <v>41</v>
      </c>
      <c r="J73" s="43">
        <f t="shared" si="8"/>
        <v>1</v>
      </c>
      <c r="K73" s="44" t="s">
        <v>42</v>
      </c>
      <c r="L73" s="44" t="s">
        <v>4</v>
      </c>
      <c r="M73" s="75"/>
      <c r="N73" s="41"/>
      <c r="O73" s="41"/>
      <c r="P73" s="46"/>
      <c r="Q73" s="41"/>
      <c r="R73" s="41"/>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7">
        <f t="shared" si="9"/>
        <v>42693.48</v>
      </c>
      <c r="BB73" s="48">
        <f t="shared" si="10"/>
        <v>42693.48</v>
      </c>
      <c r="BC73" s="37" t="str">
        <f t="shared" si="11"/>
        <v>INR  Forty Two Thousand Six Hundred &amp; Ninety Three  and Paise Forty Eight Only</v>
      </c>
      <c r="IA73" s="38">
        <v>49</v>
      </c>
      <c r="IB73" s="78" t="s">
        <v>232</v>
      </c>
      <c r="IC73" s="38" t="s">
        <v>117</v>
      </c>
      <c r="ID73" s="38">
        <v>0.5</v>
      </c>
      <c r="IE73" s="39" t="s">
        <v>74</v>
      </c>
      <c r="IF73" s="39" t="s">
        <v>45</v>
      </c>
      <c r="IG73" s="39" t="s">
        <v>64</v>
      </c>
      <c r="IH73" s="39">
        <v>10</v>
      </c>
      <c r="II73" s="39" t="s">
        <v>40</v>
      </c>
    </row>
    <row r="74" spans="1:243" s="38" customFormat="1" ht="108.75" customHeight="1">
      <c r="A74" s="22">
        <v>50</v>
      </c>
      <c r="B74" s="96" t="s">
        <v>190</v>
      </c>
      <c r="C74" s="24" t="s">
        <v>118</v>
      </c>
      <c r="D74" s="40">
        <v>16</v>
      </c>
      <c r="E74" s="51" t="s">
        <v>40</v>
      </c>
      <c r="F74" s="40">
        <v>4120.8</v>
      </c>
      <c r="G74" s="52"/>
      <c r="H74" s="53"/>
      <c r="I74" s="40" t="s">
        <v>41</v>
      </c>
      <c r="J74" s="43">
        <f t="shared" si="8"/>
        <v>1</v>
      </c>
      <c r="K74" s="44" t="s">
        <v>42</v>
      </c>
      <c r="L74" s="44" t="s">
        <v>4</v>
      </c>
      <c r="M74" s="75"/>
      <c r="N74" s="41"/>
      <c r="O74" s="41"/>
      <c r="P74" s="46"/>
      <c r="Q74" s="41"/>
      <c r="R74" s="41"/>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7">
        <f t="shared" si="9"/>
        <v>65932.8</v>
      </c>
      <c r="BB74" s="48">
        <f t="shared" si="10"/>
        <v>65932.8</v>
      </c>
      <c r="BC74" s="37" t="str">
        <f t="shared" si="11"/>
        <v>INR  Sixty Five Thousand Nine Hundred &amp; Thirty Two  and Paise Eighty Only</v>
      </c>
      <c r="IA74" s="38">
        <v>50</v>
      </c>
      <c r="IB74" s="78" t="s">
        <v>233</v>
      </c>
      <c r="IC74" s="38" t="s">
        <v>118</v>
      </c>
      <c r="ID74" s="38">
        <v>16</v>
      </c>
      <c r="IE74" s="39" t="s">
        <v>40</v>
      </c>
      <c r="IF74" s="39" t="s">
        <v>45</v>
      </c>
      <c r="IG74" s="39" t="s">
        <v>64</v>
      </c>
      <c r="IH74" s="39">
        <v>10</v>
      </c>
      <c r="II74" s="39" t="s">
        <v>40</v>
      </c>
    </row>
    <row r="75" spans="1:243" s="38" customFormat="1" ht="105.75" customHeight="1">
      <c r="A75" s="22">
        <v>51</v>
      </c>
      <c r="B75" s="96" t="s">
        <v>191</v>
      </c>
      <c r="C75" s="24" t="s">
        <v>119</v>
      </c>
      <c r="D75" s="40">
        <v>9</v>
      </c>
      <c r="E75" s="51" t="s">
        <v>72</v>
      </c>
      <c r="F75" s="40">
        <v>1003.95</v>
      </c>
      <c r="G75" s="52"/>
      <c r="H75" s="53"/>
      <c r="I75" s="40" t="s">
        <v>41</v>
      </c>
      <c r="J75" s="43">
        <f aca="true" t="shared" si="12" ref="J75:J82">IF(I75="Less(-)",-1,1)</f>
        <v>1</v>
      </c>
      <c r="K75" s="44" t="s">
        <v>42</v>
      </c>
      <c r="L75" s="44" t="s">
        <v>4</v>
      </c>
      <c r="M75" s="75"/>
      <c r="N75" s="41"/>
      <c r="O75" s="41"/>
      <c r="P75" s="46"/>
      <c r="Q75" s="41"/>
      <c r="R75" s="41"/>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7">
        <f aca="true" t="shared" si="13" ref="BA75:BA82">total_amount_ba($B$2,$D$2,D75,F75,J75,K75,M75)</f>
        <v>9035.55</v>
      </c>
      <c r="BB75" s="48">
        <f aca="true" t="shared" si="14" ref="BB75:BB82">BA75+SUM(N75:AZ75)</f>
        <v>9035.55</v>
      </c>
      <c r="BC75" s="37" t="str">
        <f aca="true" t="shared" si="15" ref="BC75:BC82">SpellNumber(L75,BB75)</f>
        <v>INR  Nine Thousand  &amp;Thirty Five  and Paise Fifty Five Only</v>
      </c>
      <c r="IA75" s="38">
        <v>51</v>
      </c>
      <c r="IB75" s="78" t="s">
        <v>234</v>
      </c>
      <c r="IC75" s="38" t="s">
        <v>119</v>
      </c>
      <c r="ID75" s="38">
        <v>9</v>
      </c>
      <c r="IE75" s="39" t="s">
        <v>72</v>
      </c>
      <c r="IF75" s="39" t="s">
        <v>45</v>
      </c>
      <c r="IG75" s="39" t="s">
        <v>64</v>
      </c>
      <c r="IH75" s="39">
        <v>10</v>
      </c>
      <c r="II75" s="39" t="s">
        <v>40</v>
      </c>
    </row>
    <row r="76" spans="1:243" s="38" customFormat="1" ht="127.5" customHeight="1">
      <c r="A76" s="22">
        <v>52</v>
      </c>
      <c r="B76" s="96" t="s">
        <v>192</v>
      </c>
      <c r="C76" s="24" t="s">
        <v>205</v>
      </c>
      <c r="D76" s="40">
        <v>25</v>
      </c>
      <c r="E76" s="51" t="s">
        <v>72</v>
      </c>
      <c r="F76" s="40">
        <v>2548.15</v>
      </c>
      <c r="G76" s="52"/>
      <c r="H76" s="53"/>
      <c r="I76" s="40" t="s">
        <v>41</v>
      </c>
      <c r="J76" s="43">
        <f t="shared" si="12"/>
        <v>1</v>
      </c>
      <c r="K76" s="44" t="s">
        <v>42</v>
      </c>
      <c r="L76" s="44" t="s">
        <v>4</v>
      </c>
      <c r="M76" s="75"/>
      <c r="N76" s="41"/>
      <c r="O76" s="41"/>
      <c r="P76" s="46"/>
      <c r="Q76" s="41"/>
      <c r="R76" s="41"/>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7">
        <f t="shared" si="13"/>
        <v>63703.75</v>
      </c>
      <c r="BB76" s="48">
        <f t="shared" si="14"/>
        <v>63703.75</v>
      </c>
      <c r="BC76" s="37" t="str">
        <f t="shared" si="15"/>
        <v>INR  Sixty Three Thousand Seven Hundred &amp; Three  and Paise Seventy Five Only</v>
      </c>
      <c r="IA76" s="38">
        <v>52</v>
      </c>
      <c r="IB76" s="78" t="s">
        <v>235</v>
      </c>
      <c r="IC76" s="38" t="s">
        <v>205</v>
      </c>
      <c r="ID76" s="38">
        <v>33</v>
      </c>
      <c r="IE76" s="39" t="s">
        <v>72</v>
      </c>
      <c r="IF76" s="39" t="s">
        <v>45</v>
      </c>
      <c r="IG76" s="39" t="s">
        <v>64</v>
      </c>
      <c r="IH76" s="39">
        <v>10</v>
      </c>
      <c r="II76" s="39" t="s">
        <v>40</v>
      </c>
    </row>
    <row r="77" spans="1:243" s="38" customFormat="1" ht="127.5" customHeight="1">
      <c r="A77" s="22">
        <v>53.1</v>
      </c>
      <c r="B77" s="98" t="s">
        <v>193</v>
      </c>
      <c r="C77" s="24" t="s">
        <v>206</v>
      </c>
      <c r="D77" s="40">
        <v>33</v>
      </c>
      <c r="E77" s="51" t="s">
        <v>72</v>
      </c>
      <c r="F77" s="40">
        <v>2037.05</v>
      </c>
      <c r="G77" s="52"/>
      <c r="H77" s="53"/>
      <c r="I77" s="40" t="s">
        <v>41</v>
      </c>
      <c r="J77" s="43">
        <f t="shared" si="12"/>
        <v>1</v>
      </c>
      <c r="K77" s="44" t="s">
        <v>42</v>
      </c>
      <c r="L77" s="44" t="s">
        <v>4</v>
      </c>
      <c r="M77" s="75"/>
      <c r="N77" s="41"/>
      <c r="O77" s="41"/>
      <c r="P77" s="46"/>
      <c r="Q77" s="41"/>
      <c r="R77" s="41"/>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7">
        <f t="shared" si="13"/>
        <v>67222.65</v>
      </c>
      <c r="BB77" s="48">
        <f t="shared" si="14"/>
        <v>67222.65</v>
      </c>
      <c r="BC77" s="37" t="str">
        <f t="shared" si="15"/>
        <v>INR  Sixty Seven Thousand Two Hundred &amp; Twenty Two  and Paise Sixty Five Only</v>
      </c>
      <c r="IA77" s="38">
        <v>53.1</v>
      </c>
      <c r="IB77" s="78" t="s">
        <v>236</v>
      </c>
      <c r="IC77" s="38" t="s">
        <v>206</v>
      </c>
      <c r="ID77" s="38">
        <v>33</v>
      </c>
      <c r="IE77" s="39" t="s">
        <v>72</v>
      </c>
      <c r="IF77" s="39" t="s">
        <v>45</v>
      </c>
      <c r="IG77" s="39" t="s">
        <v>64</v>
      </c>
      <c r="IH77" s="39">
        <v>10</v>
      </c>
      <c r="II77" s="39" t="s">
        <v>40</v>
      </c>
    </row>
    <row r="78" spans="1:243" s="38" customFormat="1" ht="48" customHeight="1">
      <c r="A78" s="22">
        <v>53.2</v>
      </c>
      <c r="B78" s="96" t="s">
        <v>194</v>
      </c>
      <c r="C78" s="24" t="s">
        <v>207</v>
      </c>
      <c r="D78" s="40">
        <v>7</v>
      </c>
      <c r="E78" s="51" t="s">
        <v>72</v>
      </c>
      <c r="F78" s="40">
        <v>1169.6</v>
      </c>
      <c r="G78" s="52"/>
      <c r="H78" s="53"/>
      <c r="I78" s="40" t="s">
        <v>41</v>
      </c>
      <c r="J78" s="43">
        <f t="shared" si="12"/>
        <v>1</v>
      </c>
      <c r="K78" s="44" t="s">
        <v>42</v>
      </c>
      <c r="L78" s="44" t="s">
        <v>4</v>
      </c>
      <c r="M78" s="75"/>
      <c r="N78" s="41"/>
      <c r="O78" s="41"/>
      <c r="P78" s="46"/>
      <c r="Q78" s="41"/>
      <c r="R78" s="41"/>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7">
        <f t="shared" si="13"/>
        <v>8187.2</v>
      </c>
      <c r="BB78" s="48">
        <f t="shared" si="14"/>
        <v>8187.2</v>
      </c>
      <c r="BC78" s="37" t="str">
        <f t="shared" si="15"/>
        <v>INR  Eight Thousand One Hundred &amp; Eighty Seven  and Paise Twenty Only</v>
      </c>
      <c r="IA78" s="38">
        <v>53.2</v>
      </c>
      <c r="IB78" s="78" t="s">
        <v>237</v>
      </c>
      <c r="IC78" s="38" t="s">
        <v>207</v>
      </c>
      <c r="ID78" s="38">
        <v>7</v>
      </c>
      <c r="IE78" s="39" t="s">
        <v>72</v>
      </c>
      <c r="IF78" s="39" t="s">
        <v>45</v>
      </c>
      <c r="IG78" s="39" t="s">
        <v>64</v>
      </c>
      <c r="IH78" s="39">
        <v>10</v>
      </c>
      <c r="II78" s="39" t="s">
        <v>40</v>
      </c>
    </row>
    <row r="79" spans="1:243" s="38" customFormat="1" ht="61.5" customHeight="1">
      <c r="A79" s="22">
        <v>54</v>
      </c>
      <c r="B79" s="82" t="s">
        <v>195</v>
      </c>
      <c r="C79" s="24" t="s">
        <v>208</v>
      </c>
      <c r="D79" s="40">
        <v>121</v>
      </c>
      <c r="E79" s="51" t="s">
        <v>72</v>
      </c>
      <c r="F79" s="40">
        <v>34.95</v>
      </c>
      <c r="G79" s="52"/>
      <c r="H79" s="53"/>
      <c r="I79" s="40" t="s">
        <v>41</v>
      </c>
      <c r="J79" s="43">
        <f t="shared" si="12"/>
        <v>1</v>
      </c>
      <c r="K79" s="44" t="s">
        <v>42</v>
      </c>
      <c r="L79" s="44" t="s">
        <v>4</v>
      </c>
      <c r="M79" s="75"/>
      <c r="N79" s="41"/>
      <c r="O79" s="41"/>
      <c r="P79" s="46"/>
      <c r="Q79" s="41"/>
      <c r="R79" s="41"/>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7">
        <f t="shared" si="13"/>
        <v>4228.95</v>
      </c>
      <c r="BB79" s="48">
        <f t="shared" si="14"/>
        <v>4228.95</v>
      </c>
      <c r="BC79" s="37" t="str">
        <f t="shared" si="15"/>
        <v>INR  Four Thousand Two Hundred &amp; Twenty Eight  and Paise Ninety Five Only</v>
      </c>
      <c r="IA79" s="38">
        <v>54</v>
      </c>
      <c r="IB79" s="78" t="s">
        <v>238</v>
      </c>
      <c r="IC79" s="38" t="s">
        <v>208</v>
      </c>
      <c r="ID79" s="38">
        <v>121</v>
      </c>
      <c r="IE79" s="39" t="s">
        <v>72</v>
      </c>
      <c r="IF79" s="39" t="s">
        <v>45</v>
      </c>
      <c r="IG79" s="39" t="s">
        <v>64</v>
      </c>
      <c r="IH79" s="39">
        <v>10</v>
      </c>
      <c r="II79" s="39" t="s">
        <v>40</v>
      </c>
    </row>
    <row r="80" spans="1:243" s="38" customFormat="1" ht="68.25" customHeight="1">
      <c r="A80" s="22">
        <v>55</v>
      </c>
      <c r="B80" s="82" t="s">
        <v>196</v>
      </c>
      <c r="C80" s="24" t="s">
        <v>209</v>
      </c>
      <c r="D80" s="40">
        <v>121</v>
      </c>
      <c r="E80" s="51" t="s">
        <v>72</v>
      </c>
      <c r="F80" s="40">
        <v>84.45</v>
      </c>
      <c r="G80" s="52"/>
      <c r="H80" s="53"/>
      <c r="I80" s="40" t="s">
        <v>41</v>
      </c>
      <c r="J80" s="43">
        <f t="shared" si="12"/>
        <v>1</v>
      </c>
      <c r="K80" s="44" t="s">
        <v>42</v>
      </c>
      <c r="L80" s="44" t="s">
        <v>4</v>
      </c>
      <c r="M80" s="75"/>
      <c r="N80" s="41"/>
      <c r="O80" s="41"/>
      <c r="P80" s="46"/>
      <c r="Q80" s="41"/>
      <c r="R80" s="41"/>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7">
        <f t="shared" si="13"/>
        <v>10218.45</v>
      </c>
      <c r="BB80" s="48">
        <f t="shared" si="14"/>
        <v>10218.45</v>
      </c>
      <c r="BC80" s="37" t="str">
        <f t="shared" si="15"/>
        <v>INR  Ten Thousand Two Hundred &amp; Eighteen  and Paise Forty Five Only</v>
      </c>
      <c r="IA80" s="38">
        <v>55</v>
      </c>
      <c r="IB80" s="78" t="s">
        <v>239</v>
      </c>
      <c r="IC80" s="38" t="s">
        <v>209</v>
      </c>
      <c r="ID80" s="38">
        <v>121</v>
      </c>
      <c r="IE80" s="39" t="s">
        <v>72</v>
      </c>
      <c r="IF80" s="39" t="s">
        <v>45</v>
      </c>
      <c r="IG80" s="39" t="s">
        <v>64</v>
      </c>
      <c r="IH80" s="39">
        <v>10</v>
      </c>
      <c r="II80" s="39" t="s">
        <v>40</v>
      </c>
    </row>
    <row r="81" spans="1:243" s="38" customFormat="1" ht="27.75" customHeight="1">
      <c r="A81" s="22">
        <v>56</v>
      </c>
      <c r="B81" s="99" t="s">
        <v>197</v>
      </c>
      <c r="C81" s="24" t="s">
        <v>210</v>
      </c>
      <c r="D81" s="40">
        <v>7</v>
      </c>
      <c r="E81" s="51" t="s">
        <v>202</v>
      </c>
      <c r="F81" s="40">
        <v>339</v>
      </c>
      <c r="G81" s="52"/>
      <c r="H81" s="53"/>
      <c r="I81" s="40" t="s">
        <v>41</v>
      </c>
      <c r="J81" s="43">
        <f t="shared" si="12"/>
        <v>1</v>
      </c>
      <c r="K81" s="44" t="s">
        <v>42</v>
      </c>
      <c r="L81" s="44" t="s">
        <v>4</v>
      </c>
      <c r="M81" s="75"/>
      <c r="N81" s="41"/>
      <c r="O81" s="41"/>
      <c r="P81" s="46"/>
      <c r="Q81" s="41"/>
      <c r="R81" s="41"/>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7">
        <f t="shared" si="13"/>
        <v>2373</v>
      </c>
      <c r="BB81" s="48">
        <f t="shared" si="14"/>
        <v>2373</v>
      </c>
      <c r="BC81" s="37" t="str">
        <f t="shared" si="15"/>
        <v>INR  Two Thousand Three Hundred &amp; Seventy Three  Only</v>
      </c>
      <c r="IA81" s="38">
        <v>56</v>
      </c>
      <c r="IB81" s="78" t="s">
        <v>240</v>
      </c>
      <c r="IC81" s="38" t="s">
        <v>210</v>
      </c>
      <c r="ID81" s="38">
        <v>7</v>
      </c>
      <c r="IE81" s="39" t="s">
        <v>202</v>
      </c>
      <c r="IF81" s="39" t="s">
        <v>45</v>
      </c>
      <c r="IG81" s="39" t="s">
        <v>64</v>
      </c>
      <c r="IH81" s="39">
        <v>10</v>
      </c>
      <c r="II81" s="39" t="s">
        <v>40</v>
      </c>
    </row>
    <row r="82" spans="1:243" s="38" customFormat="1" ht="389.25" customHeight="1">
      <c r="A82" s="22">
        <v>57</v>
      </c>
      <c r="B82" s="100" t="s">
        <v>198</v>
      </c>
      <c r="C82" s="24" t="s">
        <v>211</v>
      </c>
      <c r="D82" s="40">
        <v>8</v>
      </c>
      <c r="E82" s="51" t="s">
        <v>72</v>
      </c>
      <c r="F82" s="40">
        <v>5399.7</v>
      </c>
      <c r="G82" s="52"/>
      <c r="H82" s="53"/>
      <c r="I82" s="40" t="s">
        <v>41</v>
      </c>
      <c r="J82" s="43">
        <f t="shared" si="12"/>
        <v>1</v>
      </c>
      <c r="K82" s="44" t="s">
        <v>42</v>
      </c>
      <c r="L82" s="44" t="s">
        <v>4</v>
      </c>
      <c r="M82" s="75"/>
      <c r="N82" s="41"/>
      <c r="O82" s="41"/>
      <c r="P82" s="46"/>
      <c r="Q82" s="41"/>
      <c r="R82" s="41"/>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7">
        <f t="shared" si="13"/>
        <v>43197.6</v>
      </c>
      <c r="BB82" s="48">
        <f t="shared" si="14"/>
        <v>43197.6</v>
      </c>
      <c r="BC82" s="37" t="str">
        <f t="shared" si="15"/>
        <v>INR  Forty Three Thousand One Hundred &amp; Ninety Seven  and Paise Sixty Only</v>
      </c>
      <c r="IA82" s="38">
        <v>57</v>
      </c>
      <c r="IB82" s="78" t="s">
        <v>241</v>
      </c>
      <c r="IC82" s="38" t="s">
        <v>211</v>
      </c>
      <c r="ID82" s="38">
        <v>8</v>
      </c>
      <c r="IE82" s="39" t="s">
        <v>72</v>
      </c>
      <c r="IF82" s="39" t="s">
        <v>45</v>
      </c>
      <c r="IG82" s="39" t="s">
        <v>64</v>
      </c>
      <c r="IH82" s="39">
        <v>10</v>
      </c>
      <c r="II82" s="39" t="s">
        <v>40</v>
      </c>
    </row>
    <row r="83" spans="1:243" s="38" customFormat="1" ht="96.75" customHeight="1">
      <c r="A83" s="22">
        <v>58</v>
      </c>
      <c r="B83" s="82" t="s">
        <v>199</v>
      </c>
      <c r="C83" s="24" t="s">
        <v>212</v>
      </c>
      <c r="D83" s="40">
        <v>48</v>
      </c>
      <c r="E83" s="51" t="s">
        <v>72</v>
      </c>
      <c r="F83" s="40">
        <v>1037</v>
      </c>
      <c r="G83" s="52"/>
      <c r="H83" s="53"/>
      <c r="I83" s="40" t="s">
        <v>41</v>
      </c>
      <c r="J83" s="43">
        <f t="shared" si="8"/>
        <v>1</v>
      </c>
      <c r="K83" s="44" t="s">
        <v>42</v>
      </c>
      <c r="L83" s="44" t="s">
        <v>4</v>
      </c>
      <c r="M83" s="75"/>
      <c r="N83" s="41"/>
      <c r="O83" s="41"/>
      <c r="P83" s="46"/>
      <c r="Q83" s="41"/>
      <c r="R83" s="41"/>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7">
        <f t="shared" si="9"/>
        <v>49776</v>
      </c>
      <c r="BB83" s="48">
        <f t="shared" si="10"/>
        <v>49776</v>
      </c>
      <c r="BC83" s="37" t="str">
        <f t="shared" si="11"/>
        <v>INR  Forty Nine Thousand Seven Hundred &amp; Seventy Six  Only</v>
      </c>
      <c r="IA83" s="38">
        <v>58</v>
      </c>
      <c r="IB83" s="78" t="s">
        <v>242</v>
      </c>
      <c r="IC83" s="38" t="s">
        <v>212</v>
      </c>
      <c r="ID83" s="38">
        <v>48</v>
      </c>
      <c r="IE83" s="39" t="s">
        <v>72</v>
      </c>
      <c r="IF83" s="39" t="s">
        <v>45</v>
      </c>
      <c r="IG83" s="39" t="s">
        <v>64</v>
      </c>
      <c r="IH83" s="39">
        <v>10</v>
      </c>
      <c r="II83" s="39" t="s">
        <v>40</v>
      </c>
    </row>
    <row r="84" spans="1:243" s="38" customFormat="1" ht="48" customHeight="1">
      <c r="A84" s="54" t="s">
        <v>65</v>
      </c>
      <c r="B84" s="55"/>
      <c r="C84" s="56"/>
      <c r="D84" s="57"/>
      <c r="E84" s="57"/>
      <c r="F84" s="57"/>
      <c r="G84" s="57"/>
      <c r="H84" s="58"/>
      <c r="I84" s="58"/>
      <c r="J84" s="58"/>
      <c r="K84" s="58"/>
      <c r="L84" s="59"/>
      <c r="BA84" s="60">
        <f>SUM(BA13:BA83)</f>
        <v>2269984.13</v>
      </c>
      <c r="BB84" s="61">
        <f>SUM(BB13:BB83)</f>
        <v>2269984.13</v>
      </c>
      <c r="BC84" s="37" t="str">
        <f>SpellNumber($E$2,BB84)</f>
        <v>INR  Twenty Two Lakh Sixty Nine Thousand Nine Hundred &amp; Eighty Four  and Paise Thirteen Only</v>
      </c>
      <c r="IE84" s="39">
        <v>4</v>
      </c>
      <c r="IF84" s="39" t="s">
        <v>45</v>
      </c>
      <c r="IG84" s="39" t="s">
        <v>64</v>
      </c>
      <c r="IH84" s="39">
        <v>10</v>
      </c>
      <c r="II84" s="39" t="s">
        <v>40</v>
      </c>
    </row>
    <row r="85" spans="1:243" s="70" customFormat="1" ht="18">
      <c r="A85" s="55" t="s">
        <v>66</v>
      </c>
      <c r="B85" s="62"/>
      <c r="C85" s="63"/>
      <c r="D85" s="64"/>
      <c r="E85" s="76" t="s">
        <v>69</v>
      </c>
      <c r="F85" s="77"/>
      <c r="G85" s="65"/>
      <c r="H85" s="66"/>
      <c r="I85" s="66"/>
      <c r="J85" s="66"/>
      <c r="K85" s="67"/>
      <c r="L85" s="68"/>
      <c r="M85" s="69"/>
      <c r="O85" s="38"/>
      <c r="P85" s="38"/>
      <c r="Q85" s="38"/>
      <c r="R85" s="38"/>
      <c r="S85" s="38"/>
      <c r="BA85" s="71">
        <f>IF(ISBLANK(F85),0,IF(E85="Excess (+)",ROUND(BA84+(BA84*F85),2),IF(E85="Less (-)",ROUND(BA84+(BA84*F85*(-1)),2),IF(E85="At Par",BA84,0))))</f>
        <v>0</v>
      </c>
      <c r="BB85" s="72">
        <f>ROUND(BA85,0)</f>
        <v>0</v>
      </c>
      <c r="BC85" s="37" t="str">
        <f>SpellNumber($E$2,BB85)</f>
        <v>INR Zero Only</v>
      </c>
      <c r="IE85" s="73"/>
      <c r="IF85" s="73"/>
      <c r="IG85" s="73"/>
      <c r="IH85" s="73"/>
      <c r="II85" s="73"/>
    </row>
    <row r="86" spans="1:243" s="70" customFormat="1" ht="18">
      <c r="A86" s="54" t="s">
        <v>67</v>
      </c>
      <c r="B86" s="54"/>
      <c r="C86" s="102" t="str">
        <f>SpellNumber($E$2,BB85)</f>
        <v>INR Zero Only</v>
      </c>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c r="AN86" s="102"/>
      <c r="AO86" s="102"/>
      <c r="AP86" s="102"/>
      <c r="AQ86" s="102"/>
      <c r="AR86" s="102"/>
      <c r="AS86" s="102"/>
      <c r="AT86" s="102"/>
      <c r="AU86" s="102"/>
      <c r="AV86" s="102"/>
      <c r="AW86" s="102"/>
      <c r="AX86" s="102"/>
      <c r="AY86" s="102"/>
      <c r="AZ86" s="102"/>
      <c r="BA86" s="102"/>
      <c r="BB86" s="102"/>
      <c r="BC86" s="102"/>
      <c r="IE86" s="73"/>
      <c r="IF86" s="73"/>
      <c r="IG86" s="73"/>
      <c r="IH86" s="73"/>
      <c r="II86" s="73"/>
    </row>
    <row r="92" ht="15"/>
  </sheetData>
  <sheetProtection password="EEC8" sheet="1"/>
  <mergeCells count="8">
    <mergeCell ref="A9:BC9"/>
    <mergeCell ref="C86:BC86"/>
    <mergeCell ref="A1:L1"/>
    <mergeCell ref="A4:BC4"/>
    <mergeCell ref="A5:BC5"/>
    <mergeCell ref="A6:BC6"/>
    <mergeCell ref="A7:BC7"/>
    <mergeCell ref="B8:BC8"/>
  </mergeCells>
  <dataValidations count="22">
    <dataValidation type="list" allowBlank="1" showErrorMessage="1" sqref="E85">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5">
      <formula1>0</formula1>
      <formula2>99.9</formula2>
    </dataValidation>
    <dataValidation type="decimal" allowBlank="1" showInputMessage="1" showErrorMessage="1" promptTitle="Rate Entry" prompt="Please enter the Rate in Rupees for this item. " errorTitle="Invaid Entry" error="Only Numeric Values are allowed. " sqref="H28:H83">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8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G83">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list" allowBlank="1" showErrorMessage="1" sqref="L83">
      <formula1>"INR"</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85">
      <formula1>IF(E85="Select",-1,IF(E85="At Par",0,0))</formula1>
      <formula2>IF(E85="Select",-1,IF(E85="At Par",0,0.99))</formula2>
    </dataValidation>
    <dataValidation type="list" allowBlank="1" showErrorMessage="1" sqref="K13:K83">
      <formula1>"Partial Conversion,Full Conversion"</formula1>
      <formula2>0</formula2>
    </dataValidation>
    <dataValidation allowBlank="1" showInputMessage="1" showErrorMessage="1" promptTitle="Addition / Deduction" prompt="Please Choose the correct One" sqref="J13:J83">
      <formula1>0</formula1>
      <formula2>0</formula2>
    </dataValidation>
    <dataValidation type="list" showErrorMessage="1" sqref="I13:I83">
      <formula1>"Excess(+),Less(-)"</formula1>
      <formula2>0</formula2>
    </dataValidation>
    <dataValidation type="decimal" allowBlank="1" showErrorMessage="1" errorTitle="Invalid Entry" error="Only Numeric Values are allowed. " sqref="A13:A83">
      <formula1>0</formula1>
      <formula2>999999999999999</formula2>
    </dataValidation>
    <dataValidation allowBlank="1" showInputMessage="1" showErrorMessage="1" promptTitle="Itemcode/Make" prompt="Please enter text" sqref="C13:C8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8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8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83">
      <formula1>0</formula1>
      <formula2>999999999999999</formula2>
    </dataValidation>
    <dataValidation allowBlank="1" showInputMessage="1" showErrorMessage="1" promptTitle="Units" prompt="Please enter Units in text" sqref="E13:E83">
      <formula1>0</formula1>
      <formula2>0</formula2>
    </dataValidation>
    <dataValidation type="decimal" allowBlank="1" showInputMessage="1" showErrorMessage="1" promptTitle="Quantity" prompt="Please enter the Quantity for this item. " errorTitle="Invalid Entry" error="Only Numeric Values are allowed. " sqref="D13:D83 F13:F83">
      <formula1>0</formula1>
      <formula2>999999999999999</formula2>
    </dataValidation>
    <dataValidation type="list" allowBlank="1" showInputMessage="1" showErrorMessage="1" sqref="L81 L13 L14 L15 L16 L17 L18 L19 L20 L21 L22 L23 L24 L25 L26 L27 L28 L29 L30 L31 L32 L33 L34 L35 L36 L37 L38 L39 L40 L41 L42 L43 L44 L45 L46 L47 L48 L49 L50 L51 L52 L53 L54 L55 L56 L57 L58 L59 L60 L61 L62 L63 L64 L65 L66 L67 L68 L69 L70 L71 L72 L73 L74 L75 L76 L77 L78 L79 L80 L82">
      <formula1>"INR"</formula1>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107" t="s">
        <v>68</v>
      </c>
      <c r="F6" s="107"/>
      <c r="G6" s="107"/>
      <c r="H6" s="107"/>
      <c r="I6" s="107"/>
      <c r="J6" s="107"/>
      <c r="K6" s="107"/>
    </row>
    <row r="7" spans="5:11" ht="15">
      <c r="E7" s="108"/>
      <c r="F7" s="108"/>
      <c r="G7" s="108"/>
      <c r="H7" s="108"/>
      <c r="I7" s="108"/>
      <c r="J7" s="108"/>
      <c r="K7" s="108"/>
    </row>
    <row r="8" spans="5:11" ht="15">
      <c r="E8" s="108"/>
      <c r="F8" s="108"/>
      <c r="G8" s="108"/>
      <c r="H8" s="108"/>
      <c r="I8" s="108"/>
      <c r="J8" s="108"/>
      <c r="K8" s="108"/>
    </row>
    <row r="9" spans="5:11" ht="15">
      <c r="E9" s="108"/>
      <c r="F9" s="108"/>
      <c r="G9" s="108"/>
      <c r="H9" s="108"/>
      <c r="I9" s="108"/>
      <c r="J9" s="108"/>
      <c r="K9" s="108"/>
    </row>
    <row r="10" spans="5:11" ht="15">
      <c r="E10" s="108"/>
      <c r="F10" s="108"/>
      <c r="G10" s="108"/>
      <c r="H10" s="108"/>
      <c r="I10" s="108"/>
      <c r="J10" s="108"/>
      <c r="K10" s="108"/>
    </row>
    <row r="11" spans="5:11" ht="15">
      <c r="E11" s="108"/>
      <c r="F11" s="108"/>
      <c r="G11" s="108"/>
      <c r="H11" s="108"/>
      <c r="I11" s="108"/>
      <c r="J11" s="108"/>
      <c r="K11" s="108"/>
    </row>
    <row r="12" spans="5:11" ht="15">
      <c r="E12" s="108"/>
      <c r="F12" s="108"/>
      <c r="G12" s="108"/>
      <c r="H12" s="108"/>
      <c r="I12" s="108"/>
      <c r="J12" s="108"/>
      <c r="K12" s="108"/>
    </row>
    <row r="13" spans="5:11" ht="15">
      <c r="E13" s="108"/>
      <c r="F13" s="108"/>
      <c r="G13" s="108"/>
      <c r="H13" s="108"/>
      <c r="I13" s="108"/>
      <c r="J13" s="108"/>
      <c r="K13" s="108"/>
    </row>
    <row r="14" spans="5:11" ht="15">
      <c r="E14" s="108"/>
      <c r="F14" s="108"/>
      <c r="G14" s="108"/>
      <c r="H14" s="108"/>
      <c r="I14" s="108"/>
      <c r="J14" s="108"/>
      <c r="K14" s="10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2021-09-03T12:49:09Z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