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6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<sst xmlns="http://schemas.openxmlformats.org/spreadsheetml/2006/main" count="110" uniqueCount="56">
  <si>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</si>
  <si>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</si>
  <si>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</si>
  <si>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</si>
  <si>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</si>
  <si>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</si>
  <si>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</si>
  <si>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</si>
  <si>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</si>
  <si>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</si>
  <si>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</si>
  <si>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</si>
  <si>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</si>
  <si>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</si>
  <si>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</si>
  <si>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</si>
  <si>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</si>
  <si>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</si>
  <si>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</si>
  <si>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</si>
  <si>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</si>
  <si>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</si>
  <si>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</si>
  <si>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</si>
  <si>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</si>
  <si>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</si>
  <si>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</si>
  <si>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</si>
  <si>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</si>
  <si>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</si>
  <si>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</si>
  <si>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</si>
  <si>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</si>
  <si>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</si>
  <si>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</si>
  <si>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</si>
  <si>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</si>
  <si>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</si>
  <si>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</si>
  <si>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Full Conversion</t>
  </si>
  <si>
    <t>Supplying, Conveying and fixing spls. Including eart</t>
  </si>
  <si>
    <t>Construction of chamber for 100mm sluice plates</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</si>
  <si>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</si>
  <si>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</si>
  <si>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</si>
  <si>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</si>
  <si>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</si>
  <si>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</si>
  <si>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</si>
  <si>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</si>
  <si>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</si>
  <si>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Tender Inviting Authority: Assistant Engineer(Electrical), Institute Works Department, IIT(BHU), Varanasi</t>
  </si>
  <si>
    <t>Job</t>
  </si>
  <si>
    <t>Name of Work: Name of Works-BOQ for AMC of Lifts installed in LT-1, LT-2 ,LT-3, GRTA and Mechanical Engineering, IIT(BHU) Varanasi (U.P).</t>
  </si>
  <si>
    <t>6,40,095.00</t>
  </si>
  <si>
    <t>Comprehensive maintenance of passenger lifts installed at L LT-1 Lift No. 52NY5204, LT-2 Lift No. 52NY5206 and LT-3 Lift No. 52NY5202, GRTA lift no 52NY5203 &amp; Mehanical Engg Department lift No 52NT0098 in IIT(BHU) Varanasi.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</si>
</sst>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4" fillId="0" borderId="20" xfId="0" applyFont="1" applyFill="1" applyBorder="1" applyAlignment="1">
      <alignment horizontal="center" vertical="center" wrapText="1"/>
    </xf>
    <xf numFmtId="0" fontId="59" fillId="0" borderId="20" xfId="0" applyFont="1" applyFill="1" applyBorder="1" applyAlignment="1">
      <alignment vertical="top" wrapText="1"/>
    </xf>
    <xf numFmtId="1" fontId="4" fillId="0" borderId="13" xfId="59" applyNumberFormat="1" applyFont="1" applyFill="1" applyBorder="1" applyAlignment="1">
      <alignment horizontal="center" vertical="center"/>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zoomScalePageLayoutView="0" workbookViewId="0" topLeftCell="A1">
      <selection activeCell="B14" sqref="B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65" t="str">
        <f>B2&amp;" BoQ"</f>
        <v>Percentage BoQ</v>
      </c>
      <c r="B1" s="65"/>
      <c r="C1" s="65"/>
      <c r="D1" s="65"/>
      <c r="E1" s="65"/>
      <c r="F1" s="65"/>
      <c r="G1" s="65"/>
      <c r="H1" s="65"/>
      <c r="I1" s="65"/>
      <c r="J1" s="65"/>
      <c r="K1" s="65"/>
      <c r="L1" s="6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66" t="s">
        <v>51</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46.5" customHeight="1">
      <c r="A5" s="66" t="s">
        <v>53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27" customHeight="1">
      <c r="A6" s="66" t="s">
        <v>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15" hidden="1">
      <c r="A7" s="67" t="s">
        <v>8</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60">
      <c r="A8" s="11" t="s">
        <v>48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15">
      <c r="A9" s="63" t="s">
        <v>9</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0" customHeight="1">
      <c r="A11" s="16" t="s">
        <v>16</v>
      </c>
      <c r="B11" s="16" t="s">
        <v>17</v>
      </c>
      <c r="C11" s="16" t="s">
        <v>18</v>
      </c>
      <c r="D11" s="16" t="s">
        <v>19</v>
      </c>
      <c r="E11" s="16" t="s">
        <v>20</v>
      </c>
      <c r="F11" s="16" t="s">
        <v>49</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5" customFormat="1" ht="84" customHeight="1">
      <c r="A13" s="22">
        <v>1</v>
      </c>
      <c r="B13" s="61" t="s">
        <v>55</v>
      </c>
      <c r="C13" s="23" t="s">
        <v>36</v>
      </c>
      <c r="D13" s="62">
        <v>1</v>
      </c>
      <c r="E13" s="60" t="s">
        <v>52</v>
      </c>
      <c r="F13" s="27" t="s">
        <v>54</v>
      </c>
      <c r="G13" s="28"/>
      <c r="H13" s="29"/>
      <c r="I13" s="27" t="s">
        <v>38</v>
      </c>
      <c r="J13" s="30">
        <f>IF(I13="Less(-)",-1,1)</f>
        <v>1</v>
      </c>
      <c r="K13" s="31" t="s">
        <v>39</v>
      </c>
      <c r="L13" s="31" t="s">
        <v>4</v>
      </c>
      <c r="M13" s="56"/>
      <c r="N13" s="28"/>
      <c r="O13" s="28"/>
      <c r="P13" s="32"/>
      <c r="Q13" s="28"/>
      <c r="R13" s="28"/>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total_amount_ba($B$2,$D$2,D13,F13,J13,K13,M13)</f>
        <v>640095</v>
      </c>
      <c r="BB13" s="35">
        <f>BA13+SUM(N13:AZ13)</f>
        <v>640095</v>
      </c>
      <c r="BC13" s="24" t="str">
        <f>SpellNumber(L13,BB13)</f>
        <v>INR  Six Lakh Forty Thousand  &amp;Ninety Five  Only</v>
      </c>
      <c r="IA13" s="25">
        <v>1</v>
      </c>
      <c r="IB13" s="59" t="s">
        <v>55</v>
      </c>
      <c r="IC13" s="25" t="s">
        <v>36</v>
      </c>
      <c r="ID13" s="25">
        <v>1</v>
      </c>
      <c r="IE13" s="26" t="s">
        <v>52</v>
      </c>
      <c r="IF13" s="26" t="s">
        <v>40</v>
      </c>
      <c r="IG13" s="26" t="s">
        <v>35</v>
      </c>
      <c r="IH13" s="26">
        <v>123.223</v>
      </c>
      <c r="II13" s="26" t="s">
        <v>37</v>
      </c>
    </row>
    <row r="14" spans="1:243" s="25" customFormat="1" ht="48" customHeight="1">
      <c r="A14" s="36" t="s">
        <v>43</v>
      </c>
      <c r="B14" s="37"/>
      <c r="C14" s="38"/>
      <c r="D14" s="39"/>
      <c r="E14" s="39"/>
      <c r="F14" s="39"/>
      <c r="G14" s="39"/>
      <c r="H14" s="40"/>
      <c r="I14" s="40"/>
      <c r="J14" s="40"/>
      <c r="K14" s="40"/>
      <c r="L14" s="41"/>
      <c r="BA14" s="42">
        <f>SUM(BA13:BA13)</f>
        <v>640095</v>
      </c>
      <c r="BB14" s="43">
        <f>SUM(BB13:BB13)</f>
        <v>640095</v>
      </c>
      <c r="BC14" s="24" t="str">
        <f>SpellNumber($E$2,BB14)</f>
        <v>INR  Six Lakh Forty Thousand  &amp;Ninety Five  Only</v>
      </c>
      <c r="IE14" s="26">
        <v>4</v>
      </c>
      <c r="IF14" s="26" t="s">
        <v>41</v>
      </c>
      <c r="IG14" s="26" t="s">
        <v>42</v>
      </c>
      <c r="IH14" s="26">
        <v>10</v>
      </c>
      <c r="II14" s="26" t="s">
        <v>37</v>
      </c>
    </row>
    <row r="15" spans="1:243" s="52" customFormat="1" ht="18">
      <c r="A15" s="37" t="s">
        <v>44</v>
      </c>
      <c r="B15" s="44"/>
      <c r="C15" s="45"/>
      <c r="D15" s="46"/>
      <c r="E15" s="57" t="s">
        <v>47</v>
      </c>
      <c r="F15" s="58"/>
      <c r="G15" s="47"/>
      <c r="H15" s="48"/>
      <c r="I15" s="48"/>
      <c r="J15" s="48"/>
      <c r="K15" s="49"/>
      <c r="L15" s="50"/>
      <c r="M15" s="51"/>
      <c r="O15" s="25"/>
      <c r="P15" s="25"/>
      <c r="Q15" s="25"/>
      <c r="R15" s="25"/>
      <c r="S15" s="25"/>
      <c r="BA15" s="53">
        <f>IF(ISBLANK(F15),0,IF(E15="Excess (+)",ROUND(BA14+(BA14*F15),2),IF(E15="Less (-)",ROUND(BA14+(BA14*F15*(-1)),2),IF(E15="At Par",BA14,0))))</f>
        <v>0</v>
      </c>
      <c r="BB15" s="54">
        <f>ROUND(BA15,0)</f>
        <v>0</v>
      </c>
      <c r="BC15" s="24" t="str">
        <f>SpellNumber($E$2,BB15)</f>
        <v>INR Zero Only</v>
      </c>
      <c r="IE15" s="55"/>
      <c r="IF15" s="55"/>
      <c r="IG15" s="55"/>
      <c r="IH15" s="55"/>
      <c r="II15" s="55"/>
    </row>
    <row r="16" spans="1:243" s="52" customFormat="1" ht="18">
      <c r="A16" s="36" t="s">
        <v>45</v>
      </c>
      <c r="B16" s="36"/>
      <c r="C16" s="64" t="str">
        <f>SpellNumber($E$2,BB15)</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E16" s="55"/>
      <c r="IF16" s="55"/>
      <c r="IG16" s="55"/>
      <c r="IH16" s="55"/>
      <c r="II16" s="55"/>
    </row>
    <row r="17" ht="15"/>
  </sheetData>
  <sheetProtection password="EEC8" sheet="1"/>
  <mergeCells count="8">
    <mergeCell ref="A9:BC9"/>
    <mergeCell ref="C16:BC16"/>
    <mergeCell ref="A1:L1"/>
    <mergeCell ref="A4:BC4"/>
    <mergeCell ref="A5:BC5"/>
    <mergeCell ref="A6:BC6"/>
    <mergeCell ref="A7:BC7"/>
    <mergeCell ref="B8:BC8"/>
  </mergeCells>
  <dataValidations count="19">
    <dataValidation type="list" allowBlank="1" showErrorMessage="1" sqref="E1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ErrorMessage="1" sqref="K13">
      <formula1>"Partial Conversion,Full Conversion"</formula1>
      <formula2>0</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69" t="s">
        <v>46</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2021-09-27T06:20:22Z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