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 name="Sheet2" sheetId="3" state="veryHidden" r:id="rId3"/>
  </sheets>
  <externalReferences>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'[1]Config'!$C$2:$C$3</definedName>
    <definedName name="BOQ2">#REF!</definedName>
    <definedName name="BoQ3">#REF!</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<sst xmlns="http://schemas.openxmlformats.org/spreadsheetml/2006/main" count="138" uniqueCount="63">
  <si>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</si>
  <si>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</si>
  <si>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</si>
  <si>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</si>
  <si>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</si>
  <si>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</si>
  <si>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</si>
  <si>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</si>
  <si>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</si>
  <si>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</si>
  <si>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</si>
  <si>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</si>
  <si>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</si>
  <si>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</si>
  <si>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</si>
  <si>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</si>
  <si>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</si>
  <si>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</si>
  <si>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</si>
  <si>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</si>
  <si>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</si>
  <si>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</si>
  <si>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</si>
  <si>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</si>
  <si>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</si>
  <si>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</si>
  <si>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</si>
  <si>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</si>
  <si>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</si>
  <si>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</si>
  <si>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</si>
  <si>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</si>
  <si>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</si>
  <si>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</si>
  <si>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</si>
  <si>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</si>
  <si>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</si>
  <si>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</si>
  <si>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</si>
  <si>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</si>
  <si>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</si>
  <si>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</si>
  <si>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</si>
  <si>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</si>
  <si>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</si>
  <si>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</si>
  <si>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</si>
  <si>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</si>
  <si>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</si>
  <si>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</si>
  <si>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</si>
  <si>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Registrar, IIT(BHU), Varanasi.</t>
  </si>
  <si>
    <t>Name of Work:  Group Term Insurance for IIT(BHU), Varanasi Employees</t>
  </si>
  <si>
    <t>Policy for Group Term Insurance</t>
  </si>
  <si>
    <t>item2</t>
  </si>
  <si>
    <t>item3</t>
  </si>
  <si>
    <t>Contract No:  IIT(BHU)/Recovery/GIS/2021-22, Dated 26.05.2021</t>
  </si>
  <si>
    <r>
      <rPr>
        <b/>
        <sz val="14"/>
        <color indexed="8"/>
        <rFont val="Times New Roman"/>
        <family val="1"/>
      </rPr>
      <t>Annual premium per employee per lakh (In INR) For Basic Coverage Rupees One Crore Only</t>
    </r>
    <r>
      <rPr>
        <sz val="14"/>
        <color indexed="8"/>
        <rFont val="Times New Roman"/>
        <family val="1"/>
      </rPr>
      <t xml:space="preserve"> 
</t>
    </r>
    <r>
      <rPr>
        <sz val="14"/>
        <rFont val="Times New Roman"/>
        <family val="1"/>
      </rPr>
      <t xml:space="preserve"> (As per Financial Bid given in Appendix-II of Tender Document)</t>
    </r>
  </si>
  <si>
    <r>
      <rPr>
        <b/>
        <sz val="14"/>
        <color indexed="8"/>
        <rFont val="Times New Roman"/>
        <family val="1"/>
      </rPr>
      <t>Annual premium per employee per lakh (In INR) For Basic Coverage Rupees Fifty Lakh Only</t>
    </r>
    <r>
      <rPr>
        <sz val="14"/>
        <color indexed="8"/>
        <rFont val="Times New Roman"/>
        <family val="1"/>
      </rPr>
      <t xml:space="preserve"> 
</t>
    </r>
    <r>
      <rPr>
        <sz val="14"/>
        <rFont val="Times New Roman"/>
        <family val="1"/>
      </rPr>
      <t xml:space="preserve"> (As per Financial Bid given in Appendix-II of Tender Document)</t>
    </r>
  </si>
  <si>
    <r>
      <rPr>
        <b/>
        <sz val="14"/>
        <color indexed="8"/>
        <rFont val="Times New Roman"/>
        <family val="1"/>
      </rPr>
      <t xml:space="preserve">Annual premium per employee per lakh (In INR) For Basic </t>
    </r>
    <r>
      <rPr>
        <b/>
        <sz val="14"/>
        <rFont val="Times New Roman"/>
        <family val="1"/>
      </rPr>
      <t>Coverage Rupees Thirty Lakh Only</t>
    </r>
    <r>
      <rPr>
        <sz val="14"/>
        <rFont val="Times New Roman"/>
        <family val="1"/>
      </rPr>
      <t xml:space="preserve"> 
 (As per Financial Bid given in Appendix-II of Tender Document)</t>
    </r>
  </si>
  <si>
    <t>Annual premium per employee per lakh (In INR) For Basic Coverage Rupees One Crore Only 
 (As per Financial Bid given in Appendix-II of Tender Document)</t>
  </si>
  <si>
    <t>Annual premium per employee per lakh (In INR) For Basic Coverage Rupees Fifty Lakh Only 
 (As per Financial Bid given in Appendix-II of Tender Document)</t>
  </si>
  <si>
    <t>Annual premium per employee per lakh (In INR) For Basic Coverage Rupees Thirty Lakh Only 
 (As per Financial Bid given in Appendix-II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</si>
</sst>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1" zoomScaleNormal="71" zoomScalePageLayoutView="0" workbookViewId="0" topLeftCell="A1">
      <selection activeCell="BF15" sqref="BF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hidden="1" customWidth="1"/>
    <col min="17" max="17" width="19.00390625" style="1" hidden="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49</v>
      </c>
      <c r="Q11" s="19" t="s">
        <v>50</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53</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53</v>
      </c>
      <c r="IE13" s="40"/>
      <c r="IF13" s="40" t="s">
        <v>24</v>
      </c>
      <c r="IG13" s="40" t="s">
        <v>25</v>
      </c>
      <c r="IH13" s="40">
        <v>10</v>
      </c>
      <c r="II13" s="40" t="s">
        <v>26</v>
      </c>
    </row>
    <row r="14" spans="1:243" s="39" customFormat="1" ht="81.75" customHeight="1">
      <c r="A14" s="25">
        <v>1.01</v>
      </c>
      <c r="B14" s="78" t="s">
        <v>57</v>
      </c>
      <c r="C14" s="76" t="s">
        <v>25</v>
      </c>
      <c r="D14" s="75">
        <v>1</v>
      </c>
      <c r="E14" s="28" t="s">
        <v>27</v>
      </c>
      <c r="F14" s="41">
        <v>1350000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60</v>
      </c>
      <c r="IC14" s="39" t="s">
        <v>25</v>
      </c>
      <c r="ID14" s="39">
        <v>1</v>
      </c>
      <c r="IE14" s="40" t="s">
        <v>27</v>
      </c>
      <c r="IF14" s="40" t="s">
        <v>30</v>
      </c>
      <c r="IG14" s="40" t="s">
        <v>25</v>
      </c>
      <c r="IH14" s="40">
        <v>123.223</v>
      </c>
      <c r="II14" s="40" t="s">
        <v>27</v>
      </c>
    </row>
    <row r="15" spans="1:243" s="39" customFormat="1" ht="81.75" customHeight="1">
      <c r="A15" s="25">
        <v>1.02</v>
      </c>
      <c r="B15" s="78" t="s">
        <v>58</v>
      </c>
      <c r="C15" s="76" t="s">
        <v>54</v>
      </c>
      <c r="D15" s="75">
        <v>1</v>
      </c>
      <c r="E15" s="28" t="s">
        <v>27</v>
      </c>
      <c r="F15" s="41">
        <v>1350001</v>
      </c>
      <c r="G15" s="42"/>
      <c r="H15" s="43"/>
      <c r="I15" s="41" t="s">
        <v>28</v>
      </c>
      <c r="J15" s="44">
        <f>IF(I15="Less(-)",-1,1)</f>
        <v>1</v>
      </c>
      <c r="K15" s="45" t="s">
        <v>29</v>
      </c>
      <c r="L15" s="45" t="s">
        <v>4</v>
      </c>
      <c r="M15" s="71"/>
      <c r="N15" s="79"/>
      <c r="O15" s="42">
        <f>(M15*N15%)*D15</f>
        <v>0</v>
      </c>
      <c r="P15" s="80"/>
      <c r="Q15" s="79"/>
      <c r="R15" s="42"/>
      <c r="S15" s="46"/>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total_amount_ba($B$2,$D$2,D15,F15,J15,K15,M15)*D15</f>
        <v>0</v>
      </c>
      <c r="BB15" s="50">
        <f>BA15+SUM(O15:AZ15)</f>
        <v>0</v>
      </c>
      <c r="BC15" s="38" t="str">
        <f>SpellNumber(L15,BB15)</f>
        <v>INR Zero Only</v>
      </c>
      <c r="IA15" s="39">
        <v>1.02</v>
      </c>
      <c r="IB15" s="77" t="s">
        <v>61</v>
      </c>
      <c r="IC15" s="39" t="s">
        <v>54</v>
      </c>
      <c r="ID15" s="39">
        <v>1</v>
      </c>
      <c r="IE15" s="40" t="s">
        <v>27</v>
      </c>
      <c r="IF15" s="40" t="s">
        <v>30</v>
      </c>
      <c r="IG15" s="40" t="s">
        <v>25</v>
      </c>
      <c r="IH15" s="40">
        <v>123.223</v>
      </c>
      <c r="II15" s="40" t="s">
        <v>27</v>
      </c>
    </row>
    <row r="16" spans="1:243" s="39" customFormat="1" ht="81.75" customHeight="1">
      <c r="A16" s="25">
        <v>1.03</v>
      </c>
      <c r="B16" s="78" t="s">
        <v>59</v>
      </c>
      <c r="C16" s="76" t="s">
        <v>55</v>
      </c>
      <c r="D16" s="75">
        <v>1</v>
      </c>
      <c r="E16" s="28" t="s">
        <v>27</v>
      </c>
      <c r="F16" s="41">
        <v>1350002</v>
      </c>
      <c r="G16" s="42"/>
      <c r="H16" s="43"/>
      <c r="I16" s="41" t="s">
        <v>28</v>
      </c>
      <c r="J16" s="44">
        <f>IF(I16="Less(-)",-1,1)</f>
        <v>1</v>
      </c>
      <c r="K16" s="45" t="s">
        <v>29</v>
      </c>
      <c r="L16" s="45" t="s">
        <v>4</v>
      </c>
      <c r="M16" s="71"/>
      <c r="N16" s="79"/>
      <c r="O16" s="42">
        <f>(M16*N16%)*D16</f>
        <v>0</v>
      </c>
      <c r="P16" s="80"/>
      <c r="Q16" s="79"/>
      <c r="R16" s="42"/>
      <c r="S16" s="46"/>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total_amount_ba($B$2,$D$2,D16,F16,J16,K16,M16)*D16</f>
        <v>0</v>
      </c>
      <c r="BB16" s="50">
        <f>BA16+SUM(O16:AZ16)</f>
        <v>0</v>
      </c>
      <c r="BC16" s="38" t="str">
        <f>SpellNumber(L16,BB16)</f>
        <v>INR Zero Only</v>
      </c>
      <c r="IA16" s="39">
        <v>1.03</v>
      </c>
      <c r="IB16" s="77" t="s">
        <v>62</v>
      </c>
      <c r="IC16" s="39" t="s">
        <v>55</v>
      </c>
      <c r="ID16" s="39">
        <v>1</v>
      </c>
      <c r="IE16" s="40" t="s">
        <v>27</v>
      </c>
      <c r="IF16" s="40" t="s">
        <v>30</v>
      </c>
      <c r="IG16" s="40" t="s">
        <v>25</v>
      </c>
      <c r="IH16" s="40">
        <v>123.223</v>
      </c>
      <c r="II16" s="40" t="s">
        <v>27</v>
      </c>
    </row>
    <row r="17" spans="1:243" s="39" customFormat="1" ht="42" customHeight="1">
      <c r="A17" s="51" t="s">
        <v>32</v>
      </c>
      <c r="B17" s="74"/>
      <c r="C17" s="53"/>
      <c r="D17" s="54"/>
      <c r="E17" s="54"/>
      <c r="F17" s="54"/>
      <c r="G17" s="54"/>
      <c r="H17" s="55"/>
      <c r="I17" s="55"/>
      <c r="J17" s="55"/>
      <c r="K17" s="55"/>
      <c r="L17" s="56"/>
      <c r="BA17" s="57">
        <f>SUM(BA13:BA14)</f>
        <v>0</v>
      </c>
      <c r="BB17" s="57">
        <f>SUM(BB13:BB16)</f>
        <v>0</v>
      </c>
      <c r="BC17" s="38" t="str">
        <f>SpellNumber($E$2,BB17)</f>
        <v>INR Zero Only</v>
      </c>
      <c r="IE17" s="40">
        <v>4</v>
      </c>
      <c r="IF17" s="40" t="s">
        <v>31</v>
      </c>
      <c r="IG17" s="40" t="s">
        <v>33</v>
      </c>
      <c r="IH17" s="40">
        <v>10</v>
      </c>
      <c r="II17" s="40" t="s">
        <v>27</v>
      </c>
    </row>
    <row r="18" spans="1:243" s="66" customFormat="1" ht="12.75" customHeight="1" hidden="1">
      <c r="A18" s="52" t="s">
        <v>34</v>
      </c>
      <c r="B18" s="58"/>
      <c r="C18" s="59"/>
      <c r="D18" s="60"/>
      <c r="E18" s="72" t="s">
        <v>35</v>
      </c>
      <c r="F18" s="73"/>
      <c r="G18" s="61"/>
      <c r="H18" s="62"/>
      <c r="I18" s="62"/>
      <c r="J18" s="62"/>
      <c r="K18" s="63"/>
      <c r="L18" s="64"/>
      <c r="M18" s="65" t="s">
        <v>36</v>
      </c>
      <c r="O18" s="39"/>
      <c r="P18" s="39"/>
      <c r="Q18" s="39"/>
      <c r="R18" s="39"/>
      <c r="S18" s="39"/>
      <c r="BA18" s="67">
        <f>IF(ISBLANK(F18),0,IF(E18="Excess (+)",ROUND(BA17+(BA17*F18),2),IF(E18="Less (-)",ROUND(BA17+(BA17*F18*(-1)),2),0)))</f>
        <v>0</v>
      </c>
      <c r="BB18" s="68">
        <f>ROUND(BA18,0)</f>
        <v>0</v>
      </c>
      <c r="BC18" s="69" t="str">
        <f>SpellNumber(L18,BB18)</f>
        <v> Zero Only</v>
      </c>
      <c r="IE18" s="70"/>
      <c r="IF18" s="70"/>
      <c r="IG18" s="70"/>
      <c r="IH18" s="70"/>
      <c r="II18" s="70"/>
    </row>
    <row r="19" spans="1:243" s="66" customFormat="1" ht="43.5" customHeight="1">
      <c r="A19" s="51" t="s">
        <v>37</v>
      </c>
      <c r="B19" s="51"/>
      <c r="C19" s="83" t="str">
        <f>SpellNumber($E$2,BB17)</f>
        <v>INR Zero Only</v>
      </c>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IE19" s="70"/>
      <c r="IF19" s="70"/>
      <c r="IG19" s="70"/>
      <c r="IH19" s="70"/>
      <c r="II19" s="70"/>
    </row>
    <row r="20" ht="15"/>
    <row r="21" ht="15"/>
    <row r="22" ht="15"/>
    <row r="24" ht="15"/>
  </sheetData>
  <sheetProtection password="83D1" sheet="1" objects="1" scenarios="1"/>
  <mergeCells count="8">
    <mergeCell ref="A9:BC9"/>
    <mergeCell ref="C19:BC19"/>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allowBlank="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list" allowBlank="1" showInputMessage="1" showErrorMessage="1" sqref="L14 L13 L16 L15">
      <formula1>"INR"</formula1>
    </dataValidation>
    <dataValidation type="decimal" allowBlank="1" showInputMessage="1" showErrorMessage="1" promptTitle="GST Pertentage" prompt="Please enter GST Pertentage for this item. " errorTitle="Invaid Entry" error="Only Numeric Values are allowed. " sqref="N14:N16">
      <formula1>0</formula1>
      <formula2>999999999999999</formula2>
    </dataValidation>
    <dataValidation type="decimal" allowBlank="1" showInputMessage="1" showErrorMessage="1" promptTitle="GST Amount" prompt="GST Amount in Rupees for this item. " errorTitle="Invaid Entry" error="Only Numeric Values are allowed. " sqref="O14:O16">
      <formula1>0</formula1>
      <formula2>999999999999999</formula2>
    </dataValidation>
    <dataValidation allowBlank="1" showInputMessage="1" showErrorMessage="1" promptTitle="Freight Charges" prompt="Please enter Freight Charges (Uploading and stacking) in Rupees for this item, if any." sqref="P14:P16"/>
    <dataValidation type="decimal" allowBlank="1" showInputMessage="1" showErrorMessage="1" promptTitle="Any other Taxes/Duties/Levies" prompt="Please enter any other Taxes/Duties/Levies in Rupees for this item, if any." errorTitle="Invaid Entry" error="Only Numeric Values are allowed. " sqref="Q14:Q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2021-05-26T08:26:25Z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