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465" tabRatio="527"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<sst xmlns="http://schemas.openxmlformats.org/spreadsheetml/2006/main" count="808" uniqueCount="153">
  <si>
    <t>BoQ_Ver3.1</t>
  </si>
  <si>
    <t>Percentage</t>
  </si>
  <si>
    <t>Normal</t>
  </si>
  <si>
    <t>INR Only</t>
  </si>
  <si>
    <t>INR</t>
  </si>
  <si>
    <t>Select, At Par, Excess (+), Less (-)</t>
  </si>
  <si>
    <t>IOCL</t>
  </si>
  <si>
    <t>Contract No:   &lt;Enter Contract No Details&gt;</t>
  </si>
  <si>
    <t xml:space="preserve"> </t>
  </si>
  <si>
    <t>NUMBER</t>
  </si>
  <si>
    <t>TEXT</t>
  </si>
  <si>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</si>
  <si>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</si>
  <si>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</si>
  <si>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</si>
  <si>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</si>
  <si>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</si>
  <si>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</si>
  <si>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</si>
  <si>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</si>
  <si>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</si>
  <si>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</si>
  <si>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</si>
  <si>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</si>
  <si>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</si>
  <si>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</si>
  <si>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</si>
  <si>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</si>
  <si>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</si>
  <si>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</si>
  <si>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</si>
  <si>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</si>
  <si>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</si>
  <si>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</si>
  <si>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</si>
  <si>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</si>
  <si>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</si>
  <si>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</si>
  <si>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</si>
  <si>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</si>
  <si>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</si>
  <si>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</si>
  <si>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</si>
  <si>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</si>
  <si>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</si>
  <si>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</si>
  <si>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</si>
  <si>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</si>
  <si>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</si>
  <si>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</si>
  <si>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</si>
  <si>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</si>
  <si>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</si>
  <si>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</si>
  <si>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</si>
  <si>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</si>
  <si>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</si>
  <si>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</si>
  <si>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</si>
  <si>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</si>
  <si>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</si>
  <si>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Quoted Rate in Figures</t>
  </si>
  <si>
    <t>Quoted Rate in Words</t>
  </si>
  <si>
    <t>Please Enable Macros to View BoQ information</t>
  </si>
  <si>
    <t>Select</t>
  </si>
  <si>
    <t>Name of the Bidder/ Bidding Firm / Company :</t>
  </si>
  <si>
    <t>Tender Inviting Authority: Superinteding Engineer, Institute Works Department, IIT(BHU), Varanasi</t>
  </si>
  <si>
    <t>Kg</t>
  </si>
  <si>
    <t>trip</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</si>
  <si>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</si>
  <si>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</si>
  <si>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</si>
  <si>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</si>
  <si>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</si>
  <si>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</si>
  <si>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</si>
  <si>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</si>
  <si>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</si>
  <si>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</si>
  <si>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</si>
  <si>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</si>
  <si>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</si>
  <si>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</si>
  <si>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</si>
  <si>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</si>
  <si>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</si>
  <si>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</si>
  <si>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</si>
  <si>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</si>
  <si>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</si>
  <si>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</si>
  <si>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</si>
  <si>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</si>
  <si>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</si>
  <si>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</si>
  <si>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</si>
  <si>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</si>
  <si>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</si>
  <si>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</si>
  <si>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</si>
  <si>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</si>
  <si>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</si>
  <si>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</si>
  <si>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</si>
  <si>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</si>
  <si>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</si>
  <si>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</si>
  <si>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</si>
  <si>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</si>
  <si>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Sqm</t>
  </si>
  <si>
    <t> 3</t>
  </si>
  <si>
    <t> 4</t>
  </si>
  <si>
    <t> 6</t>
  </si>
  <si>
    <t> 7</t>
  </si>
  <si>
    <t>8 </t>
  </si>
  <si>
    <t> 9</t>
  </si>
  <si>
    <t> 10</t>
  </si>
  <si>
    <t>Nos.</t>
  </si>
  <si>
    <t> 11</t>
  </si>
  <si>
    <t> 12</t>
  </si>
  <si>
    <t> 13</t>
  </si>
  <si>
    <t> 14</t>
  </si>
  <si>
    <t> 15</t>
  </si>
  <si>
    <t>16 </t>
  </si>
  <si>
    <t>17 </t>
  </si>
  <si>
    <t>23 </t>
  </si>
  <si>
    <t>24 </t>
  </si>
  <si>
    <t>Mtrs</t>
  </si>
  <si>
    <t>Mtr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</si>
  <si>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</si>
  <si>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</si>
  <si>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</si>
  <si>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r>
      <t>TEXT</t>
    </r>
    <r>
      <rPr>
        <b/>
        <sz val="11"/>
        <color indexed="10"/>
        <rFont val="Arial"/>
        <family val="2"/>
      </rPr>
      <t>#</t>
    </r>
  </si>
  <si>
    <r>
      <t xml:space="preserve">Estimated Rate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</si>
  <si>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</si>
  <si>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r>
      <t xml:space="preserve">TOTAL AMOUNT  With Taxes
           in
     </t>
    </r>
    <r>
      <rPr>
        <b/>
        <sz val="11"/>
        <color indexed="10"/>
        <rFont val="Arial"/>
        <family val="2"/>
      </rPr>
      <t xml:space="preserve"> Rs.      P</t>
    </r>
  </si>
  <si>
    <t>sqm</t>
  </si>
  <si>
    <t>Meter</t>
  </si>
  <si>
    <t>Per Trip</t>
  </si>
  <si>
    <t>x</t>
  </si>
  <si>
    <t>xx</t>
  </si>
  <si>
    <t>Name of Work: P/F uPVC  and fly proof stainless steel in 12 Nos of windows in  GTAC, IIT(BHU).</t>
  </si>
  <si>
    <t xml:space="preserve">sqm </t>
  </si>
  <si>
    <t>kg</t>
  </si>
  <si>
    <t xml:space="preserve"> Dismantling doors, windows and clerestory windows (steel or wood) shutter including chowkhats, architrave, holdfasts etc. complete and stacking within 50 metres lead :
 Of area 3 sq. metres and below ( 15.12.1)</t>
  </si>
  <si>
    <t>" Providing and fixing factory made uPVC white colour fixed glazed windows/ventilators comprising of uPVC multi-chambered frame and mullion (where ever required) extruded profiles duly reinforced with 1.60
± 0.2 mm thick galvanized mild steel section made from roll forming process of required length (shape &amp; size according to uPVC profile), uPVC extruded glazing beads of appropriate dimension, EPDM gasket,
G.I fasteners 100 x 8 mm size for fixing frame to finished wall, plastic packers, plastic caps and necessary stainless steel screws etc. Profile of frame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
Note: For uPVC frame, sash and mullion extruded profiles minus 5% tolerance in dimension i.e. in depth &amp; width of profile shall be acceptable. Variation in profile dimension in higher side shall be accepted but no extra payment on this account shall be made."
 Fixed window / ventilator made of (small series) frame 47 x 50 mm &amp; mullion 47 x 68 mm both having wall thickness of 1.9 ± 0.2 mm and single glazing bead of appropriate dimension. (Area upto 0.75 sqm.) (9.147B.1)</t>
  </si>
  <si>
    <t>"Providing and fixing factory made uPVC white colour sliding glazed window upto 1.50 m in height dimension comprising of uPVC multi-chambered frame with in-built roller track and sash extruded profiles duly reinforced with 1.60 ± 0.2 mm thick galvanized mild steel section made from roll forming process of required length (shape &amp; size according to uPVC profile), appropriate dimension of uPVC extruded glazing beads and uPVC extruded interlocks, EPDM gasket, wool pile, zinc alloy
(white powder coated) touch locks with hook, zinc alloy body with single nylon rollers (weight bearing capacity to be 40 kg), G.I fasteners 100 x 8 mm size for fixing frame to finished wall and necessary stainless steel screws etc. Profile of frame &amp; sash shall be mitred cut and fusion welded at all corners,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wire mesh and silicon sealant shall be paid separately)"
Note: For uPVC frame and sash extruded profiles minus 5% tolerance in dimension i.e. in depth &amp; width of profile shall be acceptable.
"Three track three panels sliding window with fly proof
SS wire mesh (Two nos. glazed &amp; one no. wire mesh panels) made of (small series) frame 92 x 44 mm &amp; sash 32 x 60 mm both having wall thickness of 1.9 ± 0.2 mm and single glazing bead of appropriate dimension (Area of window upto 1.75 sqm). (9.147D.2)"</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</si>
  <si>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</si>
  <si>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t xml:space="preserve"> Providing and fixing fly proof stainless steel grade 304 wire gauge, to windows and clerestory windows using wire gauge with average width of aperture 1.4 mm in both directions with wire of dia. 0.50 mm all complete.
With 12 mm mild steel U beading (9.135.2)</t>
  </si>
  <si>
    <t>12 mm cement plaster of mix : 
1:6 (1 cement: 6 coarse sand)  (13.4.2)</t>
  </si>
  <si>
    <t xml:space="preserve">  Providing and applying white cement based putty of average thickness 1 mm, of approved brand and manufacturer, over the plastered wall surface to prepare the surface even and smooth complete. (13.80)</t>
  </si>
  <si>
    <t>Distempering with oil bound washable distemper of approved brand and manufacture to give an even shade : 
New work (two or more coats) over and including water tinnable priming coat with cement primer   (13.41.1)</t>
  </si>
  <si>
    <t>Providing and fixing M.S. grills of required pattern in frames of windows etc. with M.S. flats, square or round bars etc. including priming coat with approved steel primer all complete.
Fixed to steel windows by welding (9.48.1)</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</si>
</sst>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8">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1"/>
      <color indexed="17"/>
      <name val="Arial"/>
      <family val="2"/>
    </font>
    <font>
      <sz val="11"/>
      <color indexed="31"/>
      <name val="Arial"/>
      <family val="2"/>
    </font>
    <font>
      <b/>
      <sz val="11"/>
      <color indexed="16"/>
      <name val="Arial"/>
      <family val="2"/>
    </font>
    <font>
      <b/>
      <sz val="9"/>
      <color indexed="8"/>
      <name val="Tahoma"/>
      <family val="2"/>
    </font>
    <font>
      <sz val="9"/>
      <color indexed="8"/>
      <name val="Tahoma"/>
      <family val="2"/>
    </font>
    <font>
      <b/>
      <sz val="16"/>
      <color indexed="8"/>
      <name val="Calibri"/>
      <family val="2"/>
    </font>
    <font>
      <b/>
      <u val="single"/>
      <sz val="11"/>
      <color indexed="10"/>
      <name val="Arial"/>
      <family val="2"/>
    </font>
    <font>
      <b/>
      <sz val="11"/>
      <color indexed="57"/>
      <name val="Arial"/>
      <family val="2"/>
    </font>
    <font>
      <b/>
      <i/>
      <sz val="11"/>
      <color indexed="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00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style="dotted"/>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3" fillId="0" borderId="0" xfId="56" applyNumberFormat="1" applyFont="1" applyFill="1" applyBorder="1" applyAlignment="1">
      <alignment vertical="center"/>
      <protection/>
    </xf>
    <xf numFmtId="0" fontId="4" fillId="0" borderId="0" xfId="56" applyNumberFormat="1" applyFont="1" applyFill="1" applyBorder="1" applyAlignment="1" applyProtection="1">
      <alignment vertical="center"/>
      <protection locked="0"/>
    </xf>
    <xf numFmtId="0" fontId="4" fillId="0" borderId="0" xfId="56" applyNumberFormat="1" applyFont="1" applyFill="1" applyBorder="1" applyAlignment="1">
      <alignment vertical="center"/>
      <protection/>
    </xf>
    <xf numFmtId="0" fontId="5" fillId="0" borderId="0" xfId="56" applyNumberFormat="1" applyFont="1" applyFill="1" applyBorder="1" applyAlignment="1">
      <alignment vertical="center"/>
      <protection/>
    </xf>
    <xf numFmtId="0" fontId="7" fillId="0" borderId="0" xfId="56" applyNumberFormat="1" applyFont="1" applyFill="1" applyBorder="1" applyAlignment="1">
      <alignment horizontal="left"/>
      <protection/>
    </xf>
    <xf numFmtId="0" fontId="8" fillId="0" borderId="0" xfId="56" applyNumberFormat="1" applyFont="1" applyFill="1" applyBorder="1" applyAlignment="1">
      <alignment horizontal="left"/>
      <protection/>
    </xf>
    <xf numFmtId="0" fontId="5" fillId="0" borderId="10" xfId="59" applyNumberFormat="1" applyFont="1" applyFill="1" applyBorder="1" applyAlignment="1" applyProtection="1">
      <alignment horizontal="left" vertical="top" wrapText="1"/>
      <protection/>
    </xf>
    <xf numFmtId="0" fontId="3" fillId="0" borderId="0" xfId="56" applyNumberFormat="1" applyFont="1" applyFill="1" applyAlignment="1" applyProtection="1">
      <alignment vertical="center"/>
      <protection locked="0"/>
    </xf>
    <xf numFmtId="0" fontId="4" fillId="0" borderId="0" xfId="56" applyNumberFormat="1" applyFont="1" applyFill="1" applyAlignment="1" applyProtection="1">
      <alignment vertical="center"/>
      <protection locked="0"/>
    </xf>
    <xf numFmtId="0" fontId="3" fillId="0" borderId="0" xfId="56" applyNumberFormat="1" applyFont="1" applyFill="1" applyAlignment="1">
      <alignment vertical="center"/>
      <protection/>
    </xf>
    <xf numFmtId="0" fontId="4" fillId="0" borderId="0" xfId="56" applyNumberFormat="1" applyFont="1" applyFill="1" applyAlignment="1">
      <alignment vertical="center"/>
      <protection/>
    </xf>
    <xf numFmtId="0" fontId="5" fillId="0" borderId="11" xfId="56" applyNumberFormat="1" applyFont="1" applyFill="1" applyBorder="1" applyAlignment="1">
      <alignment horizontal="center" vertical="top" wrapText="1"/>
      <protection/>
    </xf>
    <xf numFmtId="0" fontId="3" fillId="0" borderId="0" xfId="56" applyNumberFormat="1" applyFont="1" applyFill="1">
      <alignment/>
      <protection/>
    </xf>
    <xf numFmtId="0" fontId="4" fillId="0" borderId="0" xfId="56" applyNumberFormat="1" applyFont="1" applyFill="1">
      <alignment/>
      <protection/>
    </xf>
    <xf numFmtId="0" fontId="5" fillId="0" borderId="12" xfId="59" applyNumberFormat="1" applyFont="1" applyFill="1" applyBorder="1" applyAlignment="1">
      <alignment horizontal="center" vertical="top" wrapText="1"/>
      <protection/>
    </xf>
    <xf numFmtId="0" fontId="11" fillId="0" borderId="11" xfId="59" applyNumberFormat="1" applyFont="1" applyFill="1" applyBorder="1" applyAlignment="1">
      <alignment vertical="top" wrapText="1"/>
      <protection/>
    </xf>
    <xf numFmtId="0" fontId="5" fillId="0" borderId="13" xfId="56" applyNumberFormat="1" applyFont="1" applyFill="1" applyBorder="1" applyAlignment="1">
      <alignment horizontal="center" vertical="top" wrapText="1"/>
      <protection/>
    </xf>
    <xf numFmtId="0" fontId="3" fillId="0" borderId="13" xfId="59" applyNumberFormat="1" applyFont="1" applyFill="1" applyBorder="1" applyAlignment="1">
      <alignment horizontal="center" vertical="top"/>
      <protection/>
    </xf>
    <xf numFmtId="0" fontId="5" fillId="0" borderId="13" xfId="59" applyNumberFormat="1" applyFont="1" applyFill="1" applyBorder="1" applyAlignment="1">
      <alignment vertical="top" wrapText="1"/>
      <protection/>
    </xf>
    <xf numFmtId="172" fontId="3" fillId="0" borderId="13" xfId="59" applyNumberFormat="1" applyFont="1" applyFill="1" applyBorder="1" applyAlignment="1">
      <alignment vertical="top"/>
      <protection/>
    </xf>
    <xf numFmtId="0" fontId="3" fillId="0" borderId="13" xfId="56"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5" fillId="0" borderId="13" xfId="56" applyNumberFormat="1" applyFont="1" applyFill="1" applyBorder="1" applyAlignment="1" applyProtection="1">
      <alignment horizontal="right" vertical="top"/>
      <protection/>
    </xf>
    <xf numFmtId="0" fontId="3" fillId="0" borderId="13" xfId="56" applyNumberFormat="1" applyFont="1" applyFill="1" applyBorder="1" applyAlignment="1">
      <alignment vertical="top"/>
      <protection/>
    </xf>
    <xf numFmtId="0" fontId="5" fillId="0" borderId="13" xfId="56" applyNumberFormat="1" applyFont="1" applyFill="1" applyBorder="1" applyAlignment="1" applyProtection="1">
      <alignment horizontal="left" vertical="top"/>
      <protection locked="0"/>
    </xf>
    <xf numFmtId="0" fontId="3" fillId="0" borderId="13" xfId="56" applyNumberFormat="1" applyFont="1" applyFill="1" applyBorder="1" applyAlignment="1" applyProtection="1">
      <alignment vertical="top"/>
      <protection/>
    </xf>
    <xf numFmtId="0" fontId="5" fillId="0" borderId="14" xfId="56" applyNumberFormat="1" applyFont="1" applyFill="1" applyBorder="1" applyAlignment="1" applyProtection="1">
      <alignment horizontal="right" vertical="top"/>
      <protection locked="0"/>
    </xf>
    <xf numFmtId="0" fontId="5" fillId="0" borderId="15" xfId="56" applyNumberFormat="1" applyFont="1" applyFill="1" applyBorder="1" applyAlignment="1" applyProtection="1">
      <alignment horizontal="center" vertical="top" wrapText="1"/>
      <protection locked="0"/>
    </xf>
    <xf numFmtId="0" fontId="5" fillId="0" borderId="13" xfId="56" applyNumberFormat="1" applyFont="1" applyFill="1" applyBorder="1" applyAlignment="1" applyProtection="1">
      <alignment horizontal="center" vertical="top" wrapText="1"/>
      <protection locked="0"/>
    </xf>
    <xf numFmtId="0" fontId="5" fillId="0" borderId="16" xfId="59" applyNumberFormat="1" applyFont="1" applyFill="1" applyBorder="1" applyAlignment="1">
      <alignment horizontal="right" vertical="top"/>
      <protection/>
    </xf>
    <xf numFmtId="172" fontId="5" fillId="0" borderId="16" xfId="59" applyNumberFormat="1" applyFont="1" applyFill="1" applyBorder="1" applyAlignment="1">
      <alignment horizontal="right" vertical="top"/>
      <protection/>
    </xf>
    <xf numFmtId="0" fontId="3" fillId="0" borderId="13" xfId="59" applyNumberFormat="1" applyFont="1" applyFill="1" applyBorder="1" applyAlignment="1">
      <alignment vertical="top" wrapText="1"/>
      <protection/>
    </xf>
    <xf numFmtId="0" fontId="3" fillId="0" borderId="0" xfId="56" applyNumberFormat="1" applyFont="1" applyFill="1" applyAlignment="1">
      <alignment vertical="top"/>
      <protection/>
    </xf>
    <xf numFmtId="0" fontId="4" fillId="0" borderId="0" xfId="56" applyNumberFormat="1" applyFont="1" applyFill="1" applyAlignment="1">
      <alignment vertical="top"/>
      <protection/>
    </xf>
    <xf numFmtId="2" fontId="3" fillId="0" borderId="13" xfId="59" applyNumberFormat="1" applyFont="1" applyFill="1" applyBorder="1" applyAlignment="1">
      <alignment vertical="top"/>
      <protection/>
    </xf>
    <xf numFmtId="2" fontId="5" fillId="0" borderId="13" xfId="56" applyNumberFormat="1" applyFont="1" applyFill="1" applyBorder="1" applyAlignment="1" applyProtection="1">
      <alignment horizontal="right" vertical="top"/>
      <protection locked="0"/>
    </xf>
    <xf numFmtId="2" fontId="5" fillId="0" borderId="13" xfId="56" applyNumberFormat="1" applyFont="1" applyFill="1" applyBorder="1" applyAlignment="1" applyProtection="1">
      <alignment horizontal="right" vertical="top"/>
      <protection/>
    </xf>
    <xf numFmtId="2" fontId="3" fillId="0" borderId="13" xfId="56" applyNumberFormat="1" applyFont="1" applyFill="1" applyBorder="1" applyAlignment="1">
      <alignment vertical="top"/>
      <protection/>
    </xf>
    <xf numFmtId="2" fontId="5" fillId="0" borderId="13" xfId="56" applyNumberFormat="1" applyFont="1" applyFill="1" applyBorder="1" applyAlignment="1" applyProtection="1">
      <alignment horizontal="left" vertical="top"/>
      <protection locked="0"/>
    </xf>
    <xf numFmtId="2" fontId="5" fillId="0" borderId="11" xfId="56" applyNumberFormat="1" applyFont="1" applyFill="1" applyBorder="1" applyAlignment="1" applyProtection="1">
      <alignment horizontal="center" vertical="top" wrapText="1"/>
      <protection locked="0"/>
    </xf>
    <xf numFmtId="2" fontId="5" fillId="0" borderId="13" xfId="56" applyNumberFormat="1" applyFont="1" applyFill="1" applyBorder="1" applyAlignment="1" applyProtection="1">
      <alignment horizontal="center" vertical="top" wrapText="1"/>
      <protection locked="0"/>
    </xf>
    <xf numFmtId="2" fontId="5" fillId="0" borderId="16" xfId="59" applyNumberFormat="1" applyFont="1" applyFill="1" applyBorder="1" applyAlignment="1">
      <alignment horizontal="right" vertical="top"/>
      <protection/>
    </xf>
    <xf numFmtId="2" fontId="5" fillId="0" borderId="16" xfId="58" applyNumberFormat="1" applyFont="1" applyFill="1" applyBorder="1" applyAlignment="1">
      <alignment horizontal="right" vertical="top"/>
      <protection/>
    </xf>
    <xf numFmtId="2" fontId="12" fillId="0" borderId="13" xfId="56" applyNumberFormat="1" applyFont="1" applyFill="1" applyBorder="1" applyAlignment="1" applyProtection="1">
      <alignment horizontal="center" vertical="top" wrapText="1"/>
      <protection locked="0"/>
    </xf>
    <xf numFmtId="2" fontId="5" fillId="0" borderId="13" xfId="59" applyNumberFormat="1" applyFont="1" applyFill="1" applyBorder="1" applyAlignment="1" applyProtection="1">
      <alignment horizontal="right" vertical="top"/>
      <protection/>
    </xf>
    <xf numFmtId="2" fontId="5" fillId="0" borderId="11" xfId="56" applyNumberFormat="1" applyFont="1" applyFill="1" applyBorder="1" applyAlignment="1" applyProtection="1">
      <alignment horizontal="right" vertical="top"/>
      <protection locked="0"/>
    </xf>
    <xf numFmtId="2" fontId="5" fillId="0" borderId="11" xfId="59" applyNumberFormat="1" applyFont="1" applyFill="1" applyBorder="1" applyAlignment="1" applyProtection="1">
      <alignment horizontal="right" vertical="top"/>
      <protection/>
    </xf>
    <xf numFmtId="0" fontId="5" fillId="0" borderId="13" xfId="59" applyNumberFormat="1" applyFont="1" applyFill="1" applyBorder="1" applyAlignment="1">
      <alignment horizontal="left" vertical="top"/>
      <protection/>
    </xf>
    <xf numFmtId="0" fontId="5" fillId="0" borderId="10"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5" fillId="0" borderId="18" xfId="59" applyNumberFormat="1" applyFont="1" applyFill="1" applyBorder="1" applyAlignment="1">
      <alignment horizontal="left" vertical="top"/>
      <protection/>
    </xf>
    <xf numFmtId="0" fontId="13" fillId="0" borderId="12" xfId="56" applyNumberFormat="1" applyFont="1" applyFill="1" applyBorder="1" applyAlignment="1" applyProtection="1">
      <alignment vertical="top"/>
      <protection/>
    </xf>
    <xf numFmtId="0" fontId="13" fillId="0" borderId="11" xfId="59" applyNumberFormat="1" applyFont="1" applyFill="1" applyBorder="1" applyAlignment="1">
      <alignment vertical="top"/>
      <protection/>
    </xf>
    <xf numFmtId="0" fontId="3" fillId="0" borderId="11" xfId="56" applyNumberFormat="1" applyFont="1" applyFill="1" applyBorder="1" applyAlignment="1" applyProtection="1">
      <alignment vertical="top"/>
      <protection/>
    </xf>
    <xf numFmtId="0" fontId="10" fillId="0" borderId="11" xfId="59" applyNumberFormat="1" applyFont="1" applyFill="1" applyBorder="1" applyAlignment="1" applyProtection="1">
      <alignment vertical="center" wrapText="1"/>
      <protection locked="0"/>
    </xf>
    <xf numFmtId="0" fontId="10" fillId="0" borderId="11" xfId="66" applyNumberFormat="1" applyFont="1" applyFill="1" applyBorder="1" applyAlignment="1" applyProtection="1">
      <alignment vertical="center" wrapText="1"/>
      <protection locked="0"/>
    </xf>
    <xf numFmtId="0" fontId="3" fillId="0" borderId="0" xfId="56" applyNumberFormat="1" applyFont="1" applyFill="1" applyAlignment="1" applyProtection="1">
      <alignment vertical="top"/>
      <protection/>
    </xf>
    <xf numFmtId="0" fontId="4" fillId="0" borderId="0" xfId="56" applyNumberFormat="1" applyFont="1" applyFill="1" applyAlignment="1" applyProtection="1">
      <alignment vertical="top"/>
      <protection/>
    </xf>
    <xf numFmtId="2" fontId="5" fillId="33" borderId="14" xfId="56" applyNumberFormat="1" applyFont="1" applyFill="1" applyBorder="1" applyAlignment="1" applyProtection="1">
      <alignment horizontal="right" vertical="top"/>
      <protection locked="0"/>
    </xf>
    <xf numFmtId="2" fontId="5" fillId="33" borderId="13" xfId="56" applyNumberFormat="1" applyFont="1" applyFill="1" applyBorder="1" applyAlignment="1" applyProtection="1">
      <alignment horizontal="right" vertical="top"/>
      <protection locked="0"/>
    </xf>
    <xf numFmtId="10" fontId="14" fillId="33" borderId="11" xfId="66" applyNumberFormat="1" applyFont="1" applyFill="1" applyBorder="1" applyAlignment="1" applyProtection="1">
      <alignment horizontal="center" vertical="center"/>
      <protection locked="0"/>
    </xf>
    <xf numFmtId="0" fontId="3" fillId="0" borderId="0" xfId="56" applyNumberFormat="1" applyFont="1" applyFill="1" applyAlignment="1">
      <alignment vertical="top" wrapText="1"/>
      <protection/>
    </xf>
    <xf numFmtId="0" fontId="10" fillId="0" borderId="18" xfId="59" applyNumberFormat="1" applyFont="1" applyFill="1" applyBorder="1" applyAlignment="1">
      <alignment vertical="top"/>
      <protection/>
    </xf>
    <xf numFmtId="2" fontId="10" fillId="0" borderId="13" xfId="59" applyNumberFormat="1" applyFont="1" applyFill="1" applyBorder="1" applyAlignment="1">
      <alignment vertical="top"/>
      <protection/>
    </xf>
    <xf numFmtId="2" fontId="10" fillId="0" borderId="19" xfId="59" applyNumberFormat="1" applyFont="1" applyFill="1" applyBorder="1" applyAlignment="1">
      <alignment vertical="top"/>
      <protection/>
    </xf>
    <xf numFmtId="0" fontId="14" fillId="33" borderId="11" xfId="59" applyNumberFormat="1" applyFont="1" applyFill="1" applyBorder="1" applyAlignment="1" applyProtection="1">
      <alignment vertical="center" wrapText="1"/>
      <protection locked="0"/>
    </xf>
    <xf numFmtId="0" fontId="10" fillId="0" borderId="11" xfId="59" applyNumberFormat="1" applyFont="1" applyFill="1" applyBorder="1" applyAlignment="1" applyProtection="1">
      <alignment vertical="center" wrapText="1"/>
      <protection/>
    </xf>
    <xf numFmtId="2" fontId="19" fillId="0" borderId="13" xfId="59" applyNumberFormat="1" applyFont="1" applyFill="1" applyBorder="1" applyAlignment="1">
      <alignment vertical="top"/>
      <protection/>
    </xf>
    <xf numFmtId="2" fontId="10" fillId="0" borderId="20" xfId="59" applyNumberFormat="1" applyFont="1" applyFill="1" applyBorder="1" applyAlignment="1">
      <alignment horizontal="right" vertical="top"/>
      <protection/>
    </xf>
    <xf numFmtId="0" fontId="20" fillId="0" borderId="0" xfId="59" applyNumberFormat="1" applyFont="1" applyFill="1" applyBorder="1" applyAlignment="1" applyProtection="1">
      <alignment horizontal="center" vertical="center"/>
      <protection/>
    </xf>
    <xf numFmtId="0" fontId="21" fillId="0" borderId="13" xfId="59" applyNumberFormat="1" applyFont="1" applyFill="1" applyBorder="1" applyAlignment="1">
      <alignment horizontal="left" wrapText="1" readingOrder="1"/>
      <protection/>
    </xf>
    <xf numFmtId="0" fontId="55" fillId="0" borderId="21" xfId="0" applyFont="1" applyFill="1" applyBorder="1" applyAlignment="1">
      <alignment horizontal="center" vertical="center" wrapText="1"/>
    </xf>
    <xf numFmtId="0" fontId="3" fillId="0" borderId="22" xfId="0" applyFont="1" applyFill="1" applyBorder="1" applyAlignment="1">
      <alignment horizontal="left" vertical="top" wrapText="1" shrinkToFit="1"/>
    </xf>
    <xf numFmtId="2" fontId="56" fillId="0" borderId="21" xfId="0" applyNumberFormat="1" applyFont="1" applyFill="1" applyBorder="1" applyAlignment="1">
      <alignment horizontal="center" vertical="center" wrapText="1"/>
    </xf>
    <xf numFmtId="0" fontId="56" fillId="0" borderId="21" xfId="0" applyFont="1" applyFill="1" applyBorder="1" applyAlignment="1">
      <alignment vertical="center" wrapText="1"/>
    </xf>
    <xf numFmtId="2" fontId="56" fillId="0" borderId="21" xfId="0" applyNumberFormat="1" applyFont="1" applyFill="1" applyBorder="1" applyAlignment="1">
      <alignment horizontal="right" vertical="center"/>
    </xf>
    <xf numFmtId="2" fontId="56" fillId="0" borderId="21" xfId="0" applyNumberFormat="1" applyFont="1" applyFill="1" applyBorder="1" applyAlignment="1">
      <alignment horizontal="right" vertical="center" wrapText="1"/>
    </xf>
    <xf numFmtId="0" fontId="56" fillId="0" borderId="21" xfId="0" applyFont="1" applyFill="1" applyBorder="1" applyAlignment="1">
      <alignment horizontal="center" vertical="center" wrapText="1"/>
    </xf>
    <xf numFmtId="0" fontId="56" fillId="0" borderId="21" xfId="0" applyFont="1" applyFill="1" applyBorder="1" applyAlignment="1">
      <alignment horizontal="center" vertical="center"/>
    </xf>
    <xf numFmtId="0" fontId="3" fillId="0" borderId="21" xfId="0" applyFont="1" applyFill="1" applyBorder="1" applyAlignment="1">
      <alignment vertical="center" wrapText="1"/>
    </xf>
    <xf numFmtId="2" fontId="56" fillId="0" borderId="21" xfId="0" applyNumberFormat="1" applyFont="1" applyFill="1" applyBorder="1" applyAlignment="1">
      <alignment horizontal="center" vertical="center"/>
    </xf>
    <xf numFmtId="0" fontId="56" fillId="0" borderId="21" xfId="0" applyFont="1" applyFill="1" applyBorder="1" applyAlignment="1">
      <alignment vertical="center"/>
    </xf>
    <xf numFmtId="0" fontId="9" fillId="0" borderId="13" xfId="56" applyNumberFormat="1" applyFont="1" applyFill="1" applyBorder="1" applyAlignment="1">
      <alignment horizontal="center" vertical="center" wrapText="1"/>
      <protection/>
    </xf>
    <xf numFmtId="0" fontId="10" fillId="0" borderId="13" xfId="59" applyNumberFormat="1" applyFont="1" applyFill="1" applyBorder="1" applyAlignment="1">
      <alignment horizontal="center" vertical="top" wrapText="1"/>
      <protection/>
    </xf>
    <xf numFmtId="0" fontId="18" fillId="0" borderId="0" xfId="56" applyNumberFormat="1" applyFont="1" applyFill="1" applyBorder="1" applyAlignment="1">
      <alignment horizontal="right" vertical="top"/>
      <protection/>
    </xf>
    <xf numFmtId="0" fontId="6" fillId="0" borderId="0" xfId="56" applyNumberFormat="1" applyFont="1" applyFill="1" applyBorder="1" applyAlignment="1">
      <alignment horizontal="left" vertical="center" wrapText="1"/>
      <protection/>
    </xf>
    <xf numFmtId="0" fontId="8" fillId="0" borderId="23" xfId="56" applyNumberFormat="1" applyFont="1" applyFill="1" applyBorder="1" applyAlignment="1" applyProtection="1">
      <alignment horizontal="center" wrapText="1"/>
      <protection locked="0"/>
    </xf>
    <xf numFmtId="0" fontId="5" fillId="34" borderId="13" xfId="59" applyNumberFormat="1" applyFont="1" applyFill="1" applyBorder="1" applyAlignment="1" applyProtection="1">
      <alignment horizontal="left" vertical="top"/>
      <protection locked="0"/>
    </xf>
    <xf numFmtId="0" fontId="17"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95250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2"/>
  <sheetViews>
    <sheetView showGridLines="0" zoomScalePageLayoutView="0" workbookViewId="0" topLeftCell="A1">
      <selection activeCell="F22" sqref="F22"/>
    </sheetView>
  </sheetViews>
  <sheetFormatPr defaultColWidth="9.140625" defaultRowHeight="15"/>
  <cols>
    <col min="1" max="1" width="17.140625" style="1" customWidth="1"/>
    <col min="2" max="2" width="86.85156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15">
      <c r="A1" s="90" t="str">
        <f>B2&amp;" BoQ"</f>
        <v>Percentage BoQ</v>
      </c>
      <c r="B1" s="90"/>
      <c r="C1" s="90"/>
      <c r="D1" s="90"/>
      <c r="E1" s="90"/>
      <c r="F1" s="90"/>
      <c r="G1" s="90"/>
      <c r="H1" s="90"/>
      <c r="I1" s="90"/>
      <c r="J1" s="90"/>
      <c r="K1" s="90"/>
      <c r="L1" s="90"/>
      <c r="O1" s="5"/>
      <c r="P1" s="5"/>
      <c r="Q1" s="6"/>
      <c r="IE1" s="6"/>
      <c r="IF1" s="6"/>
      <c r="IG1" s="6"/>
      <c r="IH1" s="6"/>
      <c r="II1" s="6"/>
    </row>
    <row r="2" spans="1:17" s="4" customFormat="1" ht="15" hidden="1">
      <c r="A2" s="75" t="s">
        <v>0</v>
      </c>
      <c r="B2" s="75" t="s">
        <v>1</v>
      </c>
      <c r="C2" s="75" t="s">
        <v>2</v>
      </c>
      <c r="D2" s="75" t="s">
        <v>3</v>
      </c>
      <c r="E2" s="75" t="s">
        <v>4</v>
      </c>
      <c r="J2" s="7"/>
      <c r="K2" s="7"/>
      <c r="L2" s="7"/>
      <c r="O2" s="5"/>
      <c r="P2" s="5"/>
      <c r="Q2" s="6"/>
    </row>
    <row r="3" spans="1:243" s="4" customFormat="1" ht="14.25" hidden="1">
      <c r="A3" s="4" t="s">
        <v>5</v>
      </c>
      <c r="C3" s="4" t="s">
        <v>6</v>
      </c>
      <c r="IE3" s="6"/>
      <c r="IF3" s="6"/>
      <c r="IG3" s="6"/>
      <c r="IH3" s="6"/>
      <c r="II3" s="6"/>
    </row>
    <row r="4" spans="1:243" s="8" customFormat="1" ht="27.75" customHeight="1">
      <c r="A4" s="91" t="s">
        <v>66</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9"/>
      <c r="IF4" s="9"/>
      <c r="IG4" s="9"/>
      <c r="IH4" s="9"/>
      <c r="II4" s="9"/>
    </row>
    <row r="5" spans="1:243" s="8" customFormat="1" ht="21.75" customHeight="1">
      <c r="A5" s="91" t="s">
        <v>141</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9"/>
      <c r="IF5" s="9"/>
      <c r="IG5" s="9"/>
      <c r="IH5" s="9"/>
      <c r="II5" s="9"/>
    </row>
    <row r="6" spans="1:243" s="8" customFormat="1" ht="27" customHeight="1">
      <c r="A6" s="91" t="s">
        <v>7</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9"/>
      <c r="IF6" s="9"/>
      <c r="IG6" s="9"/>
      <c r="IH6" s="9"/>
      <c r="II6" s="9"/>
    </row>
    <row r="7" spans="1:243" s="8" customFormat="1" ht="15"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9"/>
      <c r="IF7" s="9"/>
      <c r="IG7" s="9"/>
      <c r="IH7" s="9"/>
      <c r="II7" s="9"/>
    </row>
    <row r="8" spans="1:243" s="11" customFormat="1" ht="60">
      <c r="A8" s="10" t="s">
        <v>65</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IE8" s="12"/>
      <c r="IF8" s="12"/>
      <c r="IG8" s="12"/>
      <c r="IH8" s="12"/>
      <c r="II8" s="12"/>
    </row>
    <row r="9" spans="1:243" s="13" customFormat="1" ht="15">
      <c r="A9" s="88" t="s">
        <v>129</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IE9" s="14"/>
      <c r="IF9" s="14"/>
      <c r="IG9" s="14"/>
      <c r="IH9" s="14"/>
      <c r="II9" s="14"/>
    </row>
    <row r="10" spans="1:243" s="16" customFormat="1" ht="30">
      <c r="A10" s="15" t="s">
        <v>130</v>
      </c>
      <c r="B10" s="15" t="s">
        <v>131</v>
      </c>
      <c r="C10" s="15" t="s">
        <v>131</v>
      </c>
      <c r="D10" s="15" t="s">
        <v>130</v>
      </c>
      <c r="E10" s="15" t="s">
        <v>131</v>
      </c>
      <c r="F10" s="15" t="s">
        <v>9</v>
      </c>
      <c r="G10" s="15" t="s">
        <v>9</v>
      </c>
      <c r="H10" s="15" t="s">
        <v>10</v>
      </c>
      <c r="I10" s="15" t="s">
        <v>131</v>
      </c>
      <c r="J10" s="15" t="s">
        <v>130</v>
      </c>
      <c r="K10" s="15" t="s">
        <v>132</v>
      </c>
      <c r="L10" s="15" t="s">
        <v>131</v>
      </c>
      <c r="M10" s="15" t="s">
        <v>130</v>
      </c>
      <c r="N10" s="15" t="s">
        <v>9</v>
      </c>
      <c r="O10" s="15" t="s">
        <v>9</v>
      </c>
      <c r="P10" s="15" t="s">
        <v>9</v>
      </c>
      <c r="Q10" s="15" t="s">
        <v>9</v>
      </c>
      <c r="R10" s="15" t="s">
        <v>10</v>
      </c>
      <c r="S10" s="15" t="s">
        <v>10</v>
      </c>
      <c r="T10" s="15" t="s">
        <v>9</v>
      </c>
      <c r="U10" s="15" t="s">
        <v>9</v>
      </c>
      <c r="V10" s="15" t="s">
        <v>9</v>
      </c>
      <c r="W10" s="15" t="s">
        <v>9</v>
      </c>
      <c r="X10" s="15" t="s">
        <v>10</v>
      </c>
      <c r="Y10" s="15" t="s">
        <v>10</v>
      </c>
      <c r="Z10" s="15" t="s">
        <v>9</v>
      </c>
      <c r="AA10" s="15" t="s">
        <v>9</v>
      </c>
      <c r="AB10" s="15" t="s">
        <v>9</v>
      </c>
      <c r="AC10" s="15" t="s">
        <v>9</v>
      </c>
      <c r="AD10" s="15" t="s">
        <v>10</v>
      </c>
      <c r="AE10" s="15" t="s">
        <v>10</v>
      </c>
      <c r="AF10" s="15" t="s">
        <v>9</v>
      </c>
      <c r="AG10" s="15" t="s">
        <v>9</v>
      </c>
      <c r="AH10" s="15" t="s">
        <v>9</v>
      </c>
      <c r="AI10" s="15" t="s">
        <v>9</v>
      </c>
      <c r="AJ10" s="15" t="s">
        <v>10</v>
      </c>
      <c r="AK10" s="15" t="s">
        <v>10</v>
      </c>
      <c r="AL10" s="15" t="s">
        <v>9</v>
      </c>
      <c r="AM10" s="15" t="s">
        <v>9</v>
      </c>
      <c r="AN10" s="15" t="s">
        <v>9</v>
      </c>
      <c r="AO10" s="15" t="s">
        <v>9</v>
      </c>
      <c r="AP10" s="15" t="s">
        <v>10</v>
      </c>
      <c r="AQ10" s="15" t="s">
        <v>10</v>
      </c>
      <c r="AR10" s="15" t="s">
        <v>9</v>
      </c>
      <c r="AS10" s="15" t="s">
        <v>9</v>
      </c>
      <c r="AT10" s="15" t="s">
        <v>130</v>
      </c>
      <c r="AU10" s="15" t="s">
        <v>130</v>
      </c>
      <c r="AV10" s="15" t="s">
        <v>10</v>
      </c>
      <c r="AW10" s="15" t="s">
        <v>10</v>
      </c>
      <c r="AX10" s="15" t="s">
        <v>130</v>
      </c>
      <c r="AY10" s="15" t="s">
        <v>130</v>
      </c>
      <c r="AZ10" s="15" t="s">
        <v>11</v>
      </c>
      <c r="BA10" s="15" t="s">
        <v>130</v>
      </c>
      <c r="BB10" s="15" t="s">
        <v>130</v>
      </c>
      <c r="BC10" s="15" t="s">
        <v>131</v>
      </c>
      <c r="IE10" s="17"/>
      <c r="IF10" s="17"/>
      <c r="IG10" s="17"/>
      <c r="IH10" s="17"/>
      <c r="II10" s="17"/>
    </row>
    <row r="11" spans="1:243" s="16" customFormat="1" ht="69.75" customHeight="1">
      <c r="A11" s="15" t="s">
        <v>12</v>
      </c>
      <c r="B11" s="15" t="s">
        <v>13</v>
      </c>
      <c r="C11" s="15" t="s">
        <v>14</v>
      </c>
      <c r="D11" s="15" t="s">
        <v>15</v>
      </c>
      <c r="E11" s="15" t="s">
        <v>16</v>
      </c>
      <c r="F11" s="15" t="s">
        <v>133</v>
      </c>
      <c r="G11" s="15"/>
      <c r="H11" s="15"/>
      <c r="I11" s="15" t="s">
        <v>17</v>
      </c>
      <c r="J11" s="15" t="s">
        <v>18</v>
      </c>
      <c r="K11" s="15" t="s">
        <v>19</v>
      </c>
      <c r="L11" s="15" t="s">
        <v>20</v>
      </c>
      <c r="M11" s="18" t="s">
        <v>134</v>
      </c>
      <c r="N11" s="15" t="s">
        <v>21</v>
      </c>
      <c r="O11" s="15" t="s">
        <v>22</v>
      </c>
      <c r="P11" s="15" t="s">
        <v>23</v>
      </c>
      <c r="Q11" s="15" t="s">
        <v>24</v>
      </c>
      <c r="R11" s="15"/>
      <c r="S11" s="15"/>
      <c r="T11" s="15" t="s">
        <v>25</v>
      </c>
      <c r="U11" s="15" t="s">
        <v>26</v>
      </c>
      <c r="V11" s="15" t="s">
        <v>27</v>
      </c>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9" t="s">
        <v>135</v>
      </c>
      <c r="BB11" s="19" t="s">
        <v>28</v>
      </c>
      <c r="BC11" s="19" t="s">
        <v>29</v>
      </c>
      <c r="IE11" s="17"/>
      <c r="IF11" s="17"/>
      <c r="IG11" s="17"/>
      <c r="IH11" s="17"/>
      <c r="II11" s="17"/>
    </row>
    <row r="12" spans="1:243" s="16" customFormat="1" ht="15">
      <c r="A12" s="20">
        <v>1</v>
      </c>
      <c r="B12" s="20">
        <v>2</v>
      </c>
      <c r="C12" s="20">
        <v>3</v>
      </c>
      <c r="D12" s="20">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7</v>
      </c>
      <c r="BB12" s="20">
        <v>54</v>
      </c>
      <c r="BC12" s="20">
        <v>8</v>
      </c>
      <c r="IE12" s="17"/>
      <c r="IF12" s="17"/>
      <c r="IG12" s="17"/>
      <c r="IH12" s="17"/>
      <c r="II12" s="17"/>
    </row>
    <row r="13" spans="1:243" s="36" customFormat="1" ht="36.75" customHeight="1" hidden="1">
      <c r="A13" s="21">
        <v>0</v>
      </c>
      <c r="B13" s="22" t="s">
        <v>140</v>
      </c>
      <c r="C13" s="76" t="s">
        <v>30</v>
      </c>
      <c r="D13" s="23"/>
      <c r="E13" s="24"/>
      <c r="F13" s="25"/>
      <c r="G13" s="26"/>
      <c r="H13" s="26"/>
      <c r="I13" s="25"/>
      <c r="J13" s="27"/>
      <c r="K13" s="28"/>
      <c r="L13" s="28"/>
      <c r="M13" s="29"/>
      <c r="N13" s="30"/>
      <c r="O13" s="30"/>
      <c r="P13" s="31"/>
      <c r="Q13" s="30"/>
      <c r="R13" s="30"/>
      <c r="S13" s="31"/>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3"/>
      <c r="BB13" s="34"/>
      <c r="BC13" s="35"/>
      <c r="IA13" s="36">
        <v>0</v>
      </c>
      <c r="IB13" s="36" t="s">
        <v>140</v>
      </c>
      <c r="IC13" s="36" t="s">
        <v>30</v>
      </c>
      <c r="IE13" s="37"/>
      <c r="IF13" s="37" t="s">
        <v>31</v>
      </c>
      <c r="IG13" s="37" t="s">
        <v>32</v>
      </c>
      <c r="IH13" s="37">
        <v>10</v>
      </c>
      <c r="II13" s="37" t="s">
        <v>33</v>
      </c>
    </row>
    <row r="14" spans="1:243" s="36" customFormat="1" ht="63.75" customHeight="1">
      <c r="A14" s="77">
        <v>1</v>
      </c>
      <c r="B14" s="78" t="s">
        <v>144</v>
      </c>
      <c r="C14" s="76" t="s">
        <v>34</v>
      </c>
      <c r="D14" s="79">
        <v>12</v>
      </c>
      <c r="E14" s="80" t="s">
        <v>136</v>
      </c>
      <c r="F14" s="81">
        <v>274.5</v>
      </c>
      <c r="G14" s="39"/>
      <c r="H14" s="40"/>
      <c r="I14" s="38" t="s">
        <v>36</v>
      </c>
      <c r="J14" s="41">
        <f aca="true" t="shared" si="0" ref="J14:J24">IF(I14="Less(-)",-1,1)</f>
        <v>1</v>
      </c>
      <c r="K14" s="42" t="s">
        <v>37</v>
      </c>
      <c r="L14" s="42" t="s">
        <v>4</v>
      </c>
      <c r="M14" s="64"/>
      <c r="N14" s="39"/>
      <c r="O14" s="39"/>
      <c r="P14" s="43"/>
      <c r="Q14" s="39"/>
      <c r="R14" s="39"/>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 aca="true" t="shared" si="1" ref="BA14:BA24">total_amount_ba($B$2,$D$2,D14,F14,J14,K14,M14)</f>
        <v>3294</v>
      </c>
      <c r="BB14" s="46">
        <f aca="true" t="shared" si="2" ref="BB14:BB24">BA14+SUM(N14:AZ14)</f>
        <v>3294</v>
      </c>
      <c r="BC14" s="35" t="str">
        <f aca="true" t="shared" si="3" ref="BC14:BC24">SpellNumber(L14,BB14)</f>
        <v>INR  Three Thousand Two Hundred &amp; Ninety Four  Only</v>
      </c>
      <c r="IA14" s="36">
        <v>1</v>
      </c>
      <c r="IB14" s="67" t="s">
        <v>144</v>
      </c>
      <c r="IC14" s="36" t="s">
        <v>34</v>
      </c>
      <c r="ID14" s="36">
        <v>12</v>
      </c>
      <c r="IE14" s="37" t="s">
        <v>136</v>
      </c>
      <c r="IF14" s="37" t="s">
        <v>38</v>
      </c>
      <c r="IG14" s="37" t="s">
        <v>32</v>
      </c>
      <c r="IH14" s="37">
        <v>123.223</v>
      </c>
      <c r="II14" s="37" t="s">
        <v>35</v>
      </c>
    </row>
    <row r="15" spans="1:243" s="36" customFormat="1" ht="324" customHeight="1">
      <c r="A15" s="77">
        <v>2</v>
      </c>
      <c r="B15" s="78" t="s">
        <v>145</v>
      </c>
      <c r="C15" s="76" t="s">
        <v>39</v>
      </c>
      <c r="D15" s="79">
        <v>18</v>
      </c>
      <c r="E15" s="80" t="s">
        <v>136</v>
      </c>
      <c r="F15" s="81">
        <v>6478.75</v>
      </c>
      <c r="G15" s="39"/>
      <c r="H15" s="39"/>
      <c r="I15" s="38" t="s">
        <v>36</v>
      </c>
      <c r="J15" s="41">
        <f t="shared" si="0"/>
        <v>1</v>
      </c>
      <c r="K15" s="42" t="s">
        <v>37</v>
      </c>
      <c r="L15" s="42" t="s">
        <v>4</v>
      </c>
      <c r="M15" s="65"/>
      <c r="N15" s="39"/>
      <c r="O15" s="39"/>
      <c r="P15" s="43"/>
      <c r="Q15" s="39"/>
      <c r="R15" s="39"/>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 t="shared" si="1"/>
        <v>116617.5</v>
      </c>
      <c r="BB15" s="46">
        <f t="shared" si="2"/>
        <v>116617.5</v>
      </c>
      <c r="BC15" s="35" t="str">
        <f t="shared" si="3"/>
        <v>INR  One Lakh Sixteen Thousand Six Hundred &amp; Seventeen  and Paise Fifty Only</v>
      </c>
      <c r="IA15" s="36">
        <v>2</v>
      </c>
      <c r="IB15" s="67" t="s">
        <v>145</v>
      </c>
      <c r="IC15" s="36" t="s">
        <v>39</v>
      </c>
      <c r="ID15" s="36">
        <v>18</v>
      </c>
      <c r="IE15" s="37" t="s">
        <v>136</v>
      </c>
      <c r="IF15" s="37" t="s">
        <v>40</v>
      </c>
      <c r="IG15" s="37" t="s">
        <v>41</v>
      </c>
      <c r="IH15" s="37">
        <v>213</v>
      </c>
      <c r="II15" s="37" t="s">
        <v>35</v>
      </c>
    </row>
    <row r="16" spans="1:243" s="36" customFormat="1" ht="315" customHeight="1">
      <c r="A16" s="77" t="s">
        <v>110</v>
      </c>
      <c r="B16" s="78" t="s">
        <v>146</v>
      </c>
      <c r="C16" s="76" t="s">
        <v>42</v>
      </c>
      <c r="D16" s="79">
        <v>47</v>
      </c>
      <c r="E16" s="80" t="s">
        <v>142</v>
      </c>
      <c r="F16" s="81">
        <v>8954.2</v>
      </c>
      <c r="G16" s="39"/>
      <c r="H16" s="39"/>
      <c r="I16" s="38" t="s">
        <v>36</v>
      </c>
      <c r="J16" s="41">
        <f t="shared" si="0"/>
        <v>1</v>
      </c>
      <c r="K16" s="42" t="s">
        <v>37</v>
      </c>
      <c r="L16" s="42" t="s">
        <v>4</v>
      </c>
      <c r="M16" s="65"/>
      <c r="N16" s="39"/>
      <c r="O16" s="39"/>
      <c r="P16" s="43"/>
      <c r="Q16" s="39"/>
      <c r="R16" s="39"/>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 t="shared" si="1"/>
        <v>420847.4</v>
      </c>
      <c r="BB16" s="46">
        <f t="shared" si="2"/>
        <v>420847.4</v>
      </c>
      <c r="BC16" s="35" t="str">
        <f t="shared" si="3"/>
        <v>INR  Four Lakh Twenty Thousand Eight Hundred &amp; Forty Seven  and Paise Forty Only</v>
      </c>
      <c r="IA16" s="36" t="s">
        <v>110</v>
      </c>
      <c r="IB16" s="67" t="s">
        <v>146</v>
      </c>
      <c r="IC16" s="36" t="s">
        <v>42</v>
      </c>
      <c r="ID16" s="36">
        <v>47</v>
      </c>
      <c r="IE16" s="37" t="s">
        <v>142</v>
      </c>
      <c r="IF16" s="37" t="s">
        <v>31</v>
      </c>
      <c r="IG16" s="37" t="s">
        <v>43</v>
      </c>
      <c r="IH16" s="37">
        <v>10</v>
      </c>
      <c r="II16" s="37" t="s">
        <v>35</v>
      </c>
    </row>
    <row r="17" spans="1:243" s="36" customFormat="1" ht="81" customHeight="1">
      <c r="A17" s="77" t="s">
        <v>111</v>
      </c>
      <c r="B17" s="78" t="s">
        <v>147</v>
      </c>
      <c r="C17" s="76" t="s">
        <v>44</v>
      </c>
      <c r="D17" s="79">
        <v>47</v>
      </c>
      <c r="E17" s="80" t="s">
        <v>136</v>
      </c>
      <c r="F17" s="81">
        <v>1296.4</v>
      </c>
      <c r="G17" s="39"/>
      <c r="H17" s="39"/>
      <c r="I17" s="38" t="s">
        <v>36</v>
      </c>
      <c r="J17" s="41">
        <f t="shared" si="0"/>
        <v>1</v>
      </c>
      <c r="K17" s="42" t="s">
        <v>37</v>
      </c>
      <c r="L17" s="42" t="s">
        <v>4</v>
      </c>
      <c r="M17" s="65"/>
      <c r="N17" s="39"/>
      <c r="O17" s="39"/>
      <c r="P17" s="43"/>
      <c r="Q17" s="39"/>
      <c r="R17" s="39"/>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 t="shared" si="1"/>
        <v>60930.8</v>
      </c>
      <c r="BB17" s="46">
        <f t="shared" si="2"/>
        <v>60930.8</v>
      </c>
      <c r="BC17" s="35" t="str">
        <f t="shared" si="3"/>
        <v>INR  Sixty Thousand Nine Hundred &amp; Thirty  and Paise Eighty Only</v>
      </c>
      <c r="IA17" s="36" t="s">
        <v>111</v>
      </c>
      <c r="IB17" s="67" t="s">
        <v>147</v>
      </c>
      <c r="IC17" s="36" t="s">
        <v>44</v>
      </c>
      <c r="ID17" s="36">
        <v>47</v>
      </c>
      <c r="IE17" s="37" t="s">
        <v>136</v>
      </c>
      <c r="IF17" s="37" t="s">
        <v>45</v>
      </c>
      <c r="IG17" s="37" t="s">
        <v>46</v>
      </c>
      <c r="IH17" s="37">
        <v>10</v>
      </c>
      <c r="II17" s="37" t="s">
        <v>35</v>
      </c>
    </row>
    <row r="18" spans="1:243" s="36" customFormat="1" ht="75" customHeight="1">
      <c r="A18" s="77">
        <v>5</v>
      </c>
      <c r="B18" s="78" t="s">
        <v>148</v>
      </c>
      <c r="C18" s="76" t="s">
        <v>47</v>
      </c>
      <c r="D18" s="79">
        <v>36</v>
      </c>
      <c r="E18" s="80" t="s">
        <v>136</v>
      </c>
      <c r="F18" s="81">
        <v>1001.5</v>
      </c>
      <c r="G18" s="39"/>
      <c r="H18" s="39"/>
      <c r="I18" s="38" t="s">
        <v>36</v>
      </c>
      <c r="J18" s="41">
        <f t="shared" si="0"/>
        <v>1</v>
      </c>
      <c r="K18" s="42" t="s">
        <v>37</v>
      </c>
      <c r="L18" s="42" t="s">
        <v>4</v>
      </c>
      <c r="M18" s="65"/>
      <c r="N18" s="39"/>
      <c r="O18" s="39"/>
      <c r="P18" s="43"/>
      <c r="Q18" s="39"/>
      <c r="R18" s="39"/>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 t="shared" si="1"/>
        <v>36054</v>
      </c>
      <c r="BB18" s="46">
        <f t="shared" si="2"/>
        <v>36054</v>
      </c>
      <c r="BC18" s="35" t="str">
        <f t="shared" si="3"/>
        <v>INR  Thirty Six Thousand  &amp;Fifty Four  Only</v>
      </c>
      <c r="IA18" s="36">
        <v>5</v>
      </c>
      <c r="IB18" s="67" t="s">
        <v>148</v>
      </c>
      <c r="IC18" s="36" t="s">
        <v>47</v>
      </c>
      <c r="ID18" s="36">
        <v>36</v>
      </c>
      <c r="IE18" s="37" t="s">
        <v>136</v>
      </c>
      <c r="IF18" s="37" t="s">
        <v>38</v>
      </c>
      <c r="IG18" s="37" t="s">
        <v>32</v>
      </c>
      <c r="IH18" s="37">
        <v>123.223</v>
      </c>
      <c r="II18" s="37" t="s">
        <v>35</v>
      </c>
    </row>
    <row r="19" spans="1:243" s="36" customFormat="1" ht="53.25" customHeight="1">
      <c r="A19" s="77" t="s">
        <v>112</v>
      </c>
      <c r="B19" s="78" t="s">
        <v>149</v>
      </c>
      <c r="C19" s="76" t="s">
        <v>48</v>
      </c>
      <c r="D19" s="79">
        <v>28</v>
      </c>
      <c r="E19" s="80" t="s">
        <v>136</v>
      </c>
      <c r="F19" s="81">
        <v>263.55</v>
      </c>
      <c r="G19" s="39"/>
      <c r="H19" s="39"/>
      <c r="I19" s="38" t="s">
        <v>36</v>
      </c>
      <c r="J19" s="41">
        <f t="shared" si="0"/>
        <v>1</v>
      </c>
      <c r="K19" s="42" t="s">
        <v>37</v>
      </c>
      <c r="L19" s="42" t="s">
        <v>4</v>
      </c>
      <c r="M19" s="65"/>
      <c r="N19" s="39"/>
      <c r="O19" s="39"/>
      <c r="P19" s="43"/>
      <c r="Q19" s="39"/>
      <c r="R19" s="39"/>
      <c r="S19" s="43"/>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7"/>
      <c r="AV19" s="44"/>
      <c r="AW19" s="44"/>
      <c r="AX19" s="44"/>
      <c r="AY19" s="44"/>
      <c r="AZ19" s="44"/>
      <c r="BA19" s="45">
        <f t="shared" si="1"/>
        <v>7379.4</v>
      </c>
      <c r="BB19" s="46">
        <f t="shared" si="2"/>
        <v>7379.4</v>
      </c>
      <c r="BC19" s="35" t="str">
        <f t="shared" si="3"/>
        <v>INR  Seven Thousand Three Hundred &amp; Seventy Nine  and Paise Forty Only</v>
      </c>
      <c r="IA19" s="36" t="s">
        <v>112</v>
      </c>
      <c r="IB19" s="67" t="s">
        <v>149</v>
      </c>
      <c r="IC19" s="36" t="s">
        <v>48</v>
      </c>
      <c r="ID19" s="36">
        <v>28</v>
      </c>
      <c r="IE19" s="37" t="s">
        <v>136</v>
      </c>
      <c r="IF19" s="37" t="s">
        <v>40</v>
      </c>
      <c r="IG19" s="37" t="s">
        <v>41</v>
      </c>
      <c r="IH19" s="37">
        <v>213</v>
      </c>
      <c r="II19" s="37" t="s">
        <v>35</v>
      </c>
    </row>
    <row r="20" spans="1:243" s="36" customFormat="1" ht="54.75" customHeight="1">
      <c r="A20" s="77" t="s">
        <v>113</v>
      </c>
      <c r="B20" s="78" t="s">
        <v>150</v>
      </c>
      <c r="C20" s="76" t="s">
        <v>49</v>
      </c>
      <c r="D20" s="79">
        <v>28</v>
      </c>
      <c r="E20" s="80" t="s">
        <v>136</v>
      </c>
      <c r="F20" s="81">
        <v>115.15</v>
      </c>
      <c r="G20" s="39"/>
      <c r="H20" s="39"/>
      <c r="I20" s="38" t="s">
        <v>36</v>
      </c>
      <c r="J20" s="41">
        <f t="shared" si="0"/>
        <v>1</v>
      </c>
      <c r="K20" s="42" t="s">
        <v>37</v>
      </c>
      <c r="L20" s="42" t="s">
        <v>4</v>
      </c>
      <c r="M20" s="65"/>
      <c r="N20" s="39"/>
      <c r="O20" s="39"/>
      <c r="P20" s="43"/>
      <c r="Q20" s="39"/>
      <c r="R20" s="39"/>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 t="shared" si="1"/>
        <v>3224.2</v>
      </c>
      <c r="BB20" s="46">
        <f t="shared" si="2"/>
        <v>3224.2</v>
      </c>
      <c r="BC20" s="35" t="str">
        <f t="shared" si="3"/>
        <v>INR  Three Thousand Two Hundred &amp; Twenty Four  and Paise Twenty Only</v>
      </c>
      <c r="IA20" s="36" t="s">
        <v>113</v>
      </c>
      <c r="IB20" s="67" t="s">
        <v>150</v>
      </c>
      <c r="IC20" s="36" t="s">
        <v>49</v>
      </c>
      <c r="ID20" s="36">
        <v>28</v>
      </c>
      <c r="IE20" s="37" t="s">
        <v>136</v>
      </c>
      <c r="IF20" s="37" t="s">
        <v>31</v>
      </c>
      <c r="IG20" s="37" t="s">
        <v>43</v>
      </c>
      <c r="IH20" s="37">
        <v>10</v>
      </c>
      <c r="II20" s="37" t="s">
        <v>35</v>
      </c>
    </row>
    <row r="21" spans="1:243" s="36" customFormat="1" ht="92.25" customHeight="1">
      <c r="A21" s="77" t="s">
        <v>114</v>
      </c>
      <c r="B21" s="78" t="s">
        <v>151</v>
      </c>
      <c r="C21" s="76" t="s">
        <v>50</v>
      </c>
      <c r="D21" s="79">
        <v>28</v>
      </c>
      <c r="E21" s="80" t="s">
        <v>136</v>
      </c>
      <c r="F21" s="81">
        <v>153.45</v>
      </c>
      <c r="G21" s="39"/>
      <c r="H21" s="39"/>
      <c r="I21" s="38" t="s">
        <v>36</v>
      </c>
      <c r="J21" s="41">
        <f t="shared" si="0"/>
        <v>1</v>
      </c>
      <c r="K21" s="42" t="s">
        <v>37</v>
      </c>
      <c r="L21" s="42" t="s">
        <v>4</v>
      </c>
      <c r="M21" s="65"/>
      <c r="N21" s="39"/>
      <c r="O21" s="39"/>
      <c r="P21" s="43"/>
      <c r="Q21" s="39"/>
      <c r="R21" s="39"/>
      <c r="S21" s="43"/>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f t="shared" si="1"/>
        <v>4296.6</v>
      </c>
      <c r="BB21" s="46">
        <f t="shared" si="2"/>
        <v>4296.6</v>
      </c>
      <c r="BC21" s="35" t="str">
        <f t="shared" si="3"/>
        <v>INR  Four Thousand Two Hundred &amp; Ninety Six  and Paise Sixty Only</v>
      </c>
      <c r="IA21" s="36" t="s">
        <v>114</v>
      </c>
      <c r="IB21" s="67" t="s">
        <v>151</v>
      </c>
      <c r="IC21" s="36" t="s">
        <v>50</v>
      </c>
      <c r="ID21" s="36">
        <v>28</v>
      </c>
      <c r="IE21" s="37" t="s">
        <v>136</v>
      </c>
      <c r="IF21" s="37" t="s">
        <v>45</v>
      </c>
      <c r="IG21" s="37" t="s">
        <v>46</v>
      </c>
      <c r="IH21" s="37">
        <v>10</v>
      </c>
      <c r="II21" s="37" t="s">
        <v>35</v>
      </c>
    </row>
    <row r="22" spans="1:243" s="36" customFormat="1" ht="59.25" customHeight="1">
      <c r="A22" s="77" t="s">
        <v>115</v>
      </c>
      <c r="B22" s="78" t="s">
        <v>152</v>
      </c>
      <c r="C22" s="76" t="s">
        <v>51</v>
      </c>
      <c r="D22" s="79">
        <v>513</v>
      </c>
      <c r="E22" s="80" t="s">
        <v>143</v>
      </c>
      <c r="F22" s="81">
        <v>165.3</v>
      </c>
      <c r="G22" s="39"/>
      <c r="H22" s="39"/>
      <c r="I22" s="38" t="s">
        <v>36</v>
      </c>
      <c r="J22" s="41">
        <f t="shared" si="0"/>
        <v>1</v>
      </c>
      <c r="K22" s="42" t="s">
        <v>37</v>
      </c>
      <c r="L22" s="42" t="s">
        <v>4</v>
      </c>
      <c r="M22" s="65"/>
      <c r="N22" s="39"/>
      <c r="O22" s="39"/>
      <c r="P22" s="43"/>
      <c r="Q22" s="39"/>
      <c r="R22" s="39"/>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 t="shared" si="1"/>
        <v>84798.9</v>
      </c>
      <c r="BB22" s="46">
        <f t="shared" si="2"/>
        <v>84798.9</v>
      </c>
      <c r="BC22" s="35" t="str">
        <f t="shared" si="3"/>
        <v>INR  Eighty Four Thousand Seven Hundred &amp; Ninety Eight  and Paise Ninety Only</v>
      </c>
      <c r="IA22" s="36" t="s">
        <v>115</v>
      </c>
      <c r="IB22" s="67" t="s">
        <v>152</v>
      </c>
      <c r="IC22" s="36" t="s">
        <v>51</v>
      </c>
      <c r="ID22" s="36">
        <v>513</v>
      </c>
      <c r="IE22" s="37" t="s">
        <v>143</v>
      </c>
      <c r="IF22" s="37" t="s">
        <v>38</v>
      </c>
      <c r="IG22" s="37" t="s">
        <v>32</v>
      </c>
      <c r="IH22" s="37">
        <v>123.223</v>
      </c>
      <c r="II22" s="37" t="s">
        <v>35</v>
      </c>
    </row>
    <row r="23" spans="1:243" s="36" customFormat="1" ht="47.25" customHeight="1" hidden="1">
      <c r="A23" s="77" t="s">
        <v>116</v>
      </c>
      <c r="B23" s="78" t="s">
        <v>139</v>
      </c>
      <c r="C23" s="76" t="s">
        <v>52</v>
      </c>
      <c r="D23" s="79">
        <v>0</v>
      </c>
      <c r="E23" s="80" t="s">
        <v>137</v>
      </c>
      <c r="F23" s="81">
        <v>0</v>
      </c>
      <c r="G23" s="39"/>
      <c r="H23" s="39"/>
      <c r="I23" s="38" t="s">
        <v>36</v>
      </c>
      <c r="J23" s="41">
        <f t="shared" si="0"/>
        <v>1</v>
      </c>
      <c r="K23" s="42" t="s">
        <v>37</v>
      </c>
      <c r="L23" s="42" t="s">
        <v>4</v>
      </c>
      <c r="M23" s="65"/>
      <c r="N23" s="39"/>
      <c r="O23" s="39"/>
      <c r="P23" s="43"/>
      <c r="Q23" s="39"/>
      <c r="R23" s="39"/>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 t="shared" si="1"/>
        <v>0</v>
      </c>
      <c r="BB23" s="46">
        <f t="shared" si="2"/>
        <v>0</v>
      </c>
      <c r="BC23" s="35" t="str">
        <f t="shared" si="3"/>
        <v>INR Zero Only</v>
      </c>
      <c r="IA23" s="36" t="s">
        <v>116</v>
      </c>
      <c r="IB23" s="67" t="s">
        <v>139</v>
      </c>
      <c r="IC23" s="36" t="s">
        <v>52</v>
      </c>
      <c r="ID23" s="36">
        <v>0</v>
      </c>
      <c r="IE23" s="37" t="s">
        <v>137</v>
      </c>
      <c r="IF23" s="37" t="s">
        <v>40</v>
      </c>
      <c r="IG23" s="37" t="s">
        <v>41</v>
      </c>
      <c r="IH23" s="37">
        <v>213</v>
      </c>
      <c r="II23" s="37" t="s">
        <v>35</v>
      </c>
    </row>
    <row r="24" spans="1:243" s="36" customFormat="1" ht="58.5" customHeight="1" hidden="1">
      <c r="A24" s="77" t="s">
        <v>118</v>
      </c>
      <c r="B24" s="78" t="s">
        <v>139</v>
      </c>
      <c r="C24" s="76" t="s">
        <v>53</v>
      </c>
      <c r="D24" s="79">
        <v>0</v>
      </c>
      <c r="E24" s="80" t="s">
        <v>138</v>
      </c>
      <c r="F24" s="81">
        <v>0</v>
      </c>
      <c r="G24" s="39"/>
      <c r="H24" s="39"/>
      <c r="I24" s="38" t="s">
        <v>36</v>
      </c>
      <c r="J24" s="41">
        <f t="shared" si="0"/>
        <v>1</v>
      </c>
      <c r="K24" s="42" t="s">
        <v>37</v>
      </c>
      <c r="L24" s="42" t="s">
        <v>4</v>
      </c>
      <c r="M24" s="65"/>
      <c r="N24" s="39"/>
      <c r="O24" s="39"/>
      <c r="P24" s="43"/>
      <c r="Q24" s="39"/>
      <c r="R24" s="39"/>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 t="shared" si="1"/>
        <v>0</v>
      </c>
      <c r="BB24" s="46">
        <f t="shared" si="2"/>
        <v>0</v>
      </c>
      <c r="BC24" s="35" t="str">
        <f t="shared" si="3"/>
        <v>INR Zero Only</v>
      </c>
      <c r="IA24" s="36" t="s">
        <v>118</v>
      </c>
      <c r="IB24" s="67" t="s">
        <v>139</v>
      </c>
      <c r="IC24" s="36" t="s">
        <v>53</v>
      </c>
      <c r="ID24" s="36">
        <v>0</v>
      </c>
      <c r="IE24" s="37" t="s">
        <v>138</v>
      </c>
      <c r="IF24" s="37" t="s">
        <v>31</v>
      </c>
      <c r="IG24" s="37" t="s">
        <v>43</v>
      </c>
      <c r="IH24" s="37">
        <v>10</v>
      </c>
      <c r="II24" s="37" t="s">
        <v>35</v>
      </c>
    </row>
    <row r="25" spans="1:243" s="36" customFormat="1" ht="62.25" customHeight="1" hidden="1">
      <c r="A25" s="77" t="s">
        <v>119</v>
      </c>
      <c r="B25" s="78" t="s">
        <v>139</v>
      </c>
      <c r="C25" s="76" t="s">
        <v>54</v>
      </c>
      <c r="D25" s="79">
        <v>0</v>
      </c>
      <c r="E25" s="80" t="s">
        <v>117</v>
      </c>
      <c r="F25" s="81">
        <v>384.9</v>
      </c>
      <c r="G25" s="39"/>
      <c r="H25" s="39"/>
      <c r="I25" s="38" t="s">
        <v>36</v>
      </c>
      <c r="J25" s="41">
        <f aca="true" t="shared" si="4" ref="J25:J56">IF(I25="Less(-)",-1,1)</f>
        <v>1</v>
      </c>
      <c r="K25" s="42" t="s">
        <v>37</v>
      </c>
      <c r="L25" s="42" t="s">
        <v>4</v>
      </c>
      <c r="M25" s="65"/>
      <c r="N25" s="39"/>
      <c r="O25" s="39"/>
      <c r="P25" s="43"/>
      <c r="Q25" s="39"/>
      <c r="R25" s="39"/>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 aca="true" t="shared" si="5" ref="BA25:BA56">total_amount_ba($B$2,$D$2,D25,F25,J25,K25,M25)</f>
        <v>0</v>
      </c>
      <c r="BB25" s="46">
        <f aca="true" t="shared" si="6" ref="BB25:BB56">BA25+SUM(N25:AZ25)</f>
        <v>0</v>
      </c>
      <c r="BC25" s="35" t="str">
        <f aca="true" t="shared" si="7" ref="BC25:BC56">SpellNumber(L25,BB25)</f>
        <v>INR Zero Only</v>
      </c>
      <c r="IA25" s="36" t="s">
        <v>119</v>
      </c>
      <c r="IB25" s="67" t="s">
        <v>139</v>
      </c>
      <c r="IC25" s="36" t="s">
        <v>54</v>
      </c>
      <c r="ID25" s="36">
        <v>0</v>
      </c>
      <c r="IE25" s="37" t="s">
        <v>117</v>
      </c>
      <c r="IF25" s="37" t="s">
        <v>38</v>
      </c>
      <c r="IG25" s="37" t="s">
        <v>32</v>
      </c>
      <c r="IH25" s="37">
        <v>123.223</v>
      </c>
      <c r="II25" s="37" t="s">
        <v>35</v>
      </c>
    </row>
    <row r="26" spans="1:243" s="36" customFormat="1" ht="49.5" customHeight="1" hidden="1">
      <c r="A26" s="77" t="s">
        <v>120</v>
      </c>
      <c r="B26" s="78" t="s">
        <v>139</v>
      </c>
      <c r="C26" s="76" t="s">
        <v>55</v>
      </c>
      <c r="D26" s="79">
        <v>0</v>
      </c>
      <c r="E26" s="80" t="s">
        <v>117</v>
      </c>
      <c r="F26" s="81">
        <v>334.95</v>
      </c>
      <c r="G26" s="39"/>
      <c r="H26" s="39"/>
      <c r="I26" s="38" t="s">
        <v>36</v>
      </c>
      <c r="J26" s="41">
        <f t="shared" si="4"/>
        <v>1</v>
      </c>
      <c r="K26" s="42" t="s">
        <v>37</v>
      </c>
      <c r="L26" s="42" t="s">
        <v>4</v>
      </c>
      <c r="M26" s="65"/>
      <c r="N26" s="39"/>
      <c r="O26" s="39"/>
      <c r="P26" s="43"/>
      <c r="Q26" s="39"/>
      <c r="R26" s="39"/>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 t="shared" si="5"/>
        <v>0</v>
      </c>
      <c r="BB26" s="46">
        <f t="shared" si="6"/>
        <v>0</v>
      </c>
      <c r="BC26" s="35" t="str">
        <f t="shared" si="7"/>
        <v>INR Zero Only</v>
      </c>
      <c r="IA26" s="36" t="s">
        <v>120</v>
      </c>
      <c r="IB26" s="67" t="s">
        <v>139</v>
      </c>
      <c r="IC26" s="36" t="s">
        <v>55</v>
      </c>
      <c r="ID26" s="36">
        <v>0</v>
      </c>
      <c r="IE26" s="37" t="s">
        <v>117</v>
      </c>
      <c r="IF26" s="37" t="s">
        <v>40</v>
      </c>
      <c r="IG26" s="37" t="s">
        <v>41</v>
      </c>
      <c r="IH26" s="37">
        <v>213</v>
      </c>
      <c r="II26" s="37" t="s">
        <v>35</v>
      </c>
    </row>
    <row r="27" spans="1:243" s="36" customFormat="1" ht="63.75" customHeight="1" hidden="1">
      <c r="A27" s="77" t="s">
        <v>121</v>
      </c>
      <c r="B27" s="78" t="s">
        <v>139</v>
      </c>
      <c r="C27" s="76" t="s">
        <v>56</v>
      </c>
      <c r="D27" s="79">
        <v>0</v>
      </c>
      <c r="E27" s="80" t="s">
        <v>117</v>
      </c>
      <c r="F27" s="81">
        <v>747.3</v>
      </c>
      <c r="G27" s="39"/>
      <c r="H27" s="39"/>
      <c r="I27" s="38" t="s">
        <v>36</v>
      </c>
      <c r="J27" s="41">
        <f t="shared" si="4"/>
        <v>1</v>
      </c>
      <c r="K27" s="42" t="s">
        <v>37</v>
      </c>
      <c r="L27" s="42" t="s">
        <v>4</v>
      </c>
      <c r="M27" s="65"/>
      <c r="N27" s="39"/>
      <c r="O27" s="39"/>
      <c r="P27" s="43"/>
      <c r="Q27" s="39"/>
      <c r="R27" s="39"/>
      <c r="S27" s="43"/>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 t="shared" si="5"/>
        <v>0</v>
      </c>
      <c r="BB27" s="46">
        <f t="shared" si="6"/>
        <v>0</v>
      </c>
      <c r="BC27" s="35" t="str">
        <f t="shared" si="7"/>
        <v>INR Zero Only</v>
      </c>
      <c r="IA27" s="36" t="s">
        <v>121</v>
      </c>
      <c r="IB27" s="67" t="s">
        <v>139</v>
      </c>
      <c r="IC27" s="36" t="s">
        <v>56</v>
      </c>
      <c r="ID27" s="36">
        <v>0</v>
      </c>
      <c r="IE27" s="37" t="s">
        <v>117</v>
      </c>
      <c r="IF27" s="37" t="s">
        <v>31</v>
      </c>
      <c r="IG27" s="37" t="s">
        <v>43</v>
      </c>
      <c r="IH27" s="37">
        <v>10</v>
      </c>
      <c r="II27" s="37" t="s">
        <v>35</v>
      </c>
    </row>
    <row r="28" spans="1:243" s="36" customFormat="1" ht="81" customHeight="1" hidden="1">
      <c r="A28" s="77" t="s">
        <v>122</v>
      </c>
      <c r="B28" s="78" t="s">
        <v>139</v>
      </c>
      <c r="C28" s="76" t="s">
        <v>57</v>
      </c>
      <c r="D28" s="79">
        <v>0</v>
      </c>
      <c r="E28" s="80" t="s">
        <v>117</v>
      </c>
      <c r="F28" s="81">
        <v>623</v>
      </c>
      <c r="G28" s="39"/>
      <c r="H28" s="48"/>
      <c r="I28" s="38" t="s">
        <v>36</v>
      </c>
      <c r="J28" s="41">
        <f t="shared" si="4"/>
        <v>1</v>
      </c>
      <c r="K28" s="42" t="s">
        <v>37</v>
      </c>
      <c r="L28" s="42" t="s">
        <v>4</v>
      </c>
      <c r="M28" s="65"/>
      <c r="N28" s="39"/>
      <c r="O28" s="39"/>
      <c r="P28" s="43"/>
      <c r="Q28" s="39"/>
      <c r="R28" s="39"/>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 t="shared" si="5"/>
        <v>0</v>
      </c>
      <c r="BB28" s="46">
        <f t="shared" si="6"/>
        <v>0</v>
      </c>
      <c r="BC28" s="35" t="str">
        <f t="shared" si="7"/>
        <v>INR Zero Only</v>
      </c>
      <c r="IA28" s="36" t="s">
        <v>122</v>
      </c>
      <c r="IB28" s="67" t="s">
        <v>139</v>
      </c>
      <c r="IC28" s="36" t="s">
        <v>57</v>
      </c>
      <c r="ID28" s="36">
        <v>0</v>
      </c>
      <c r="IE28" s="37" t="s">
        <v>117</v>
      </c>
      <c r="IF28" s="37" t="s">
        <v>45</v>
      </c>
      <c r="IG28" s="37" t="s">
        <v>46</v>
      </c>
      <c r="IH28" s="37">
        <v>10</v>
      </c>
      <c r="II28" s="37" t="s">
        <v>35</v>
      </c>
    </row>
    <row r="29" spans="1:243" s="36" customFormat="1" ht="66" customHeight="1" hidden="1">
      <c r="A29" s="77" t="s">
        <v>123</v>
      </c>
      <c r="B29" s="78" t="s">
        <v>139</v>
      </c>
      <c r="C29" s="76" t="s">
        <v>58</v>
      </c>
      <c r="D29" s="79">
        <v>0</v>
      </c>
      <c r="E29" s="80" t="s">
        <v>117</v>
      </c>
      <c r="F29" s="81">
        <v>575.4</v>
      </c>
      <c r="G29" s="49"/>
      <c r="H29" s="50"/>
      <c r="I29" s="38" t="s">
        <v>36</v>
      </c>
      <c r="J29" s="41">
        <f t="shared" si="4"/>
        <v>1</v>
      </c>
      <c r="K29" s="42" t="s">
        <v>37</v>
      </c>
      <c r="L29" s="42" t="s">
        <v>4</v>
      </c>
      <c r="M29" s="65"/>
      <c r="N29" s="39"/>
      <c r="O29" s="39"/>
      <c r="P29" s="44"/>
      <c r="Q29" s="39"/>
      <c r="R29" s="39"/>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 t="shared" si="5"/>
        <v>0</v>
      </c>
      <c r="BB29" s="46">
        <f t="shared" si="6"/>
        <v>0</v>
      </c>
      <c r="BC29" s="35" t="str">
        <f t="shared" si="7"/>
        <v>INR Zero Only</v>
      </c>
      <c r="IA29" s="36" t="s">
        <v>123</v>
      </c>
      <c r="IB29" s="67" t="s">
        <v>139</v>
      </c>
      <c r="IC29" s="36" t="s">
        <v>58</v>
      </c>
      <c r="ID29" s="36">
        <v>0</v>
      </c>
      <c r="IE29" s="37" t="s">
        <v>117</v>
      </c>
      <c r="IF29" s="37" t="s">
        <v>40</v>
      </c>
      <c r="IG29" s="37" t="s">
        <v>59</v>
      </c>
      <c r="IH29" s="37">
        <v>10</v>
      </c>
      <c r="II29" s="37" t="s">
        <v>35</v>
      </c>
    </row>
    <row r="30" spans="1:243" s="36" customFormat="1" ht="98.25" customHeight="1" hidden="1">
      <c r="A30" s="77" t="s">
        <v>124</v>
      </c>
      <c r="B30" s="78" t="s">
        <v>139</v>
      </c>
      <c r="C30" s="76" t="s">
        <v>69</v>
      </c>
      <c r="D30" s="79">
        <v>0</v>
      </c>
      <c r="E30" s="80" t="s">
        <v>117</v>
      </c>
      <c r="F30" s="82">
        <v>1034.45</v>
      </c>
      <c r="G30" s="49"/>
      <c r="H30" s="50"/>
      <c r="I30" s="38" t="s">
        <v>36</v>
      </c>
      <c r="J30" s="41">
        <f t="shared" si="4"/>
        <v>1</v>
      </c>
      <c r="K30" s="42" t="s">
        <v>37</v>
      </c>
      <c r="L30" s="42" t="s">
        <v>4</v>
      </c>
      <c r="M30" s="65"/>
      <c r="N30" s="39"/>
      <c r="O30" s="39"/>
      <c r="P30" s="44"/>
      <c r="Q30" s="39"/>
      <c r="R30" s="39"/>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5">
        <f t="shared" si="5"/>
        <v>0</v>
      </c>
      <c r="BB30" s="46">
        <f t="shared" si="6"/>
        <v>0</v>
      </c>
      <c r="BC30" s="35" t="str">
        <f t="shared" si="7"/>
        <v>INR Zero Only</v>
      </c>
      <c r="IA30" s="36" t="s">
        <v>124</v>
      </c>
      <c r="IB30" s="67" t="s">
        <v>139</v>
      </c>
      <c r="IC30" s="36" t="s">
        <v>69</v>
      </c>
      <c r="ID30" s="36">
        <v>0</v>
      </c>
      <c r="IE30" s="37" t="s">
        <v>117</v>
      </c>
      <c r="IF30" s="37" t="s">
        <v>40</v>
      </c>
      <c r="IG30" s="37" t="s">
        <v>59</v>
      </c>
      <c r="IH30" s="37">
        <v>10</v>
      </c>
      <c r="II30" s="37" t="s">
        <v>35</v>
      </c>
    </row>
    <row r="31" spans="1:243" s="36" customFormat="1" ht="48" customHeight="1" hidden="1">
      <c r="A31" s="77">
        <v>18</v>
      </c>
      <c r="B31" s="78" t="s">
        <v>139</v>
      </c>
      <c r="C31" s="76" t="s">
        <v>70</v>
      </c>
      <c r="D31" s="79">
        <v>0</v>
      </c>
      <c r="E31" s="80" t="s">
        <v>117</v>
      </c>
      <c r="F31" s="81">
        <v>29.25</v>
      </c>
      <c r="G31" s="49"/>
      <c r="H31" s="50"/>
      <c r="I31" s="38" t="s">
        <v>36</v>
      </c>
      <c r="J31" s="41">
        <f t="shared" si="4"/>
        <v>1</v>
      </c>
      <c r="K31" s="42" t="s">
        <v>37</v>
      </c>
      <c r="L31" s="42" t="s">
        <v>4</v>
      </c>
      <c r="M31" s="65"/>
      <c r="N31" s="39"/>
      <c r="O31" s="39"/>
      <c r="P31" s="44"/>
      <c r="Q31" s="39"/>
      <c r="R31" s="39"/>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 t="shared" si="5"/>
        <v>0</v>
      </c>
      <c r="BB31" s="46">
        <f t="shared" si="6"/>
        <v>0</v>
      </c>
      <c r="BC31" s="35" t="str">
        <f t="shared" si="7"/>
        <v>INR Zero Only</v>
      </c>
      <c r="IA31" s="36">
        <v>18</v>
      </c>
      <c r="IB31" s="67" t="s">
        <v>139</v>
      </c>
      <c r="IC31" s="36" t="s">
        <v>70</v>
      </c>
      <c r="ID31" s="36">
        <v>0</v>
      </c>
      <c r="IE31" s="37" t="s">
        <v>117</v>
      </c>
      <c r="IF31" s="37" t="s">
        <v>40</v>
      </c>
      <c r="IG31" s="37" t="s">
        <v>59</v>
      </c>
      <c r="IH31" s="37">
        <v>10</v>
      </c>
      <c r="II31" s="37" t="s">
        <v>35</v>
      </c>
    </row>
    <row r="32" spans="1:243" s="36" customFormat="1" ht="62.25" customHeight="1" hidden="1">
      <c r="A32" s="77">
        <v>19</v>
      </c>
      <c r="B32" s="78" t="s">
        <v>139</v>
      </c>
      <c r="C32" s="76" t="s">
        <v>71</v>
      </c>
      <c r="D32" s="79">
        <v>0</v>
      </c>
      <c r="E32" s="80" t="s">
        <v>117</v>
      </c>
      <c r="F32" s="82">
        <v>62</v>
      </c>
      <c r="G32" s="49"/>
      <c r="H32" s="50"/>
      <c r="I32" s="38" t="s">
        <v>36</v>
      </c>
      <c r="J32" s="41">
        <f t="shared" si="4"/>
        <v>1</v>
      </c>
      <c r="K32" s="42" t="s">
        <v>37</v>
      </c>
      <c r="L32" s="42" t="s">
        <v>4</v>
      </c>
      <c r="M32" s="65"/>
      <c r="N32" s="39"/>
      <c r="O32" s="39"/>
      <c r="P32" s="44"/>
      <c r="Q32" s="39"/>
      <c r="R32" s="39"/>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 t="shared" si="5"/>
        <v>0</v>
      </c>
      <c r="BB32" s="46">
        <f t="shared" si="6"/>
        <v>0</v>
      </c>
      <c r="BC32" s="35" t="str">
        <f t="shared" si="7"/>
        <v>INR Zero Only</v>
      </c>
      <c r="IA32" s="36">
        <v>19</v>
      </c>
      <c r="IB32" s="67" t="s">
        <v>139</v>
      </c>
      <c r="IC32" s="36" t="s">
        <v>71</v>
      </c>
      <c r="ID32" s="36">
        <v>0</v>
      </c>
      <c r="IE32" s="37" t="s">
        <v>117</v>
      </c>
      <c r="IF32" s="37" t="s">
        <v>40</v>
      </c>
      <c r="IG32" s="37" t="s">
        <v>59</v>
      </c>
      <c r="IH32" s="37">
        <v>10</v>
      </c>
      <c r="II32" s="37" t="s">
        <v>35</v>
      </c>
    </row>
    <row r="33" spans="1:243" s="36" customFormat="1" ht="146.25" customHeight="1" hidden="1">
      <c r="A33" s="77">
        <v>20</v>
      </c>
      <c r="B33" s="78" t="s">
        <v>139</v>
      </c>
      <c r="C33" s="76" t="s">
        <v>72</v>
      </c>
      <c r="D33" s="79">
        <v>0</v>
      </c>
      <c r="E33" s="80" t="s">
        <v>117</v>
      </c>
      <c r="F33" s="82">
        <v>3494.2</v>
      </c>
      <c r="G33" s="49"/>
      <c r="H33" s="50"/>
      <c r="I33" s="38" t="s">
        <v>36</v>
      </c>
      <c r="J33" s="41">
        <f t="shared" si="4"/>
        <v>1</v>
      </c>
      <c r="K33" s="42" t="s">
        <v>37</v>
      </c>
      <c r="L33" s="42" t="s">
        <v>4</v>
      </c>
      <c r="M33" s="65"/>
      <c r="N33" s="39"/>
      <c r="O33" s="39"/>
      <c r="P33" s="44"/>
      <c r="Q33" s="39"/>
      <c r="R33" s="39"/>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 t="shared" si="5"/>
        <v>0</v>
      </c>
      <c r="BB33" s="46">
        <f t="shared" si="6"/>
        <v>0</v>
      </c>
      <c r="BC33" s="35" t="str">
        <f t="shared" si="7"/>
        <v>INR Zero Only</v>
      </c>
      <c r="IA33" s="36">
        <v>20</v>
      </c>
      <c r="IB33" s="67" t="s">
        <v>139</v>
      </c>
      <c r="IC33" s="36" t="s">
        <v>72</v>
      </c>
      <c r="ID33" s="36">
        <v>0</v>
      </c>
      <c r="IE33" s="37" t="s">
        <v>117</v>
      </c>
      <c r="IF33" s="37" t="s">
        <v>40</v>
      </c>
      <c r="IG33" s="37" t="s">
        <v>59</v>
      </c>
      <c r="IH33" s="37">
        <v>10</v>
      </c>
      <c r="II33" s="37" t="s">
        <v>35</v>
      </c>
    </row>
    <row r="34" spans="1:243" s="36" customFormat="1" ht="126" customHeight="1" hidden="1">
      <c r="A34" s="77">
        <v>21</v>
      </c>
      <c r="B34" s="78" t="s">
        <v>139</v>
      </c>
      <c r="C34" s="76" t="s">
        <v>73</v>
      </c>
      <c r="D34" s="79">
        <v>0</v>
      </c>
      <c r="E34" s="80" t="s">
        <v>35</v>
      </c>
      <c r="F34" s="82">
        <v>3418.7</v>
      </c>
      <c r="G34" s="49"/>
      <c r="H34" s="50"/>
      <c r="I34" s="38" t="s">
        <v>36</v>
      </c>
      <c r="J34" s="41">
        <f t="shared" si="4"/>
        <v>1</v>
      </c>
      <c r="K34" s="42" t="s">
        <v>37</v>
      </c>
      <c r="L34" s="42" t="s">
        <v>4</v>
      </c>
      <c r="M34" s="65"/>
      <c r="N34" s="39"/>
      <c r="O34" s="39"/>
      <c r="P34" s="44"/>
      <c r="Q34" s="39"/>
      <c r="R34" s="39"/>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 t="shared" si="5"/>
        <v>0</v>
      </c>
      <c r="BB34" s="46">
        <f t="shared" si="6"/>
        <v>0</v>
      </c>
      <c r="BC34" s="35" t="str">
        <f t="shared" si="7"/>
        <v>INR Zero Only</v>
      </c>
      <c r="IA34" s="36">
        <v>21</v>
      </c>
      <c r="IB34" s="67" t="s">
        <v>139</v>
      </c>
      <c r="IC34" s="36" t="s">
        <v>73</v>
      </c>
      <c r="ID34" s="36">
        <v>0</v>
      </c>
      <c r="IE34" s="37" t="s">
        <v>35</v>
      </c>
      <c r="IF34" s="37" t="s">
        <v>40</v>
      </c>
      <c r="IG34" s="37" t="s">
        <v>59</v>
      </c>
      <c r="IH34" s="37">
        <v>10</v>
      </c>
      <c r="II34" s="37" t="s">
        <v>35</v>
      </c>
    </row>
    <row r="35" spans="1:243" s="36" customFormat="1" ht="99" customHeight="1" hidden="1">
      <c r="A35" s="77">
        <v>22</v>
      </c>
      <c r="B35" s="78" t="s">
        <v>139</v>
      </c>
      <c r="C35" s="76" t="s">
        <v>74</v>
      </c>
      <c r="D35" s="79">
        <v>0</v>
      </c>
      <c r="E35" s="80" t="s">
        <v>35</v>
      </c>
      <c r="F35" s="82">
        <v>2020.6</v>
      </c>
      <c r="G35" s="49"/>
      <c r="H35" s="50"/>
      <c r="I35" s="38" t="s">
        <v>36</v>
      </c>
      <c r="J35" s="41">
        <f t="shared" si="4"/>
        <v>1</v>
      </c>
      <c r="K35" s="42" t="s">
        <v>37</v>
      </c>
      <c r="L35" s="42" t="s">
        <v>4</v>
      </c>
      <c r="M35" s="65"/>
      <c r="N35" s="39"/>
      <c r="O35" s="39"/>
      <c r="P35" s="44"/>
      <c r="Q35" s="39"/>
      <c r="R35" s="39"/>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 t="shared" si="5"/>
        <v>0</v>
      </c>
      <c r="BB35" s="46">
        <f t="shared" si="6"/>
        <v>0</v>
      </c>
      <c r="BC35" s="35" t="str">
        <f t="shared" si="7"/>
        <v>INR Zero Only</v>
      </c>
      <c r="IA35" s="36">
        <v>22</v>
      </c>
      <c r="IB35" s="67" t="s">
        <v>139</v>
      </c>
      <c r="IC35" s="36" t="s">
        <v>74</v>
      </c>
      <c r="ID35" s="36">
        <v>0</v>
      </c>
      <c r="IE35" s="37" t="s">
        <v>35</v>
      </c>
      <c r="IF35" s="37" t="s">
        <v>40</v>
      </c>
      <c r="IG35" s="37" t="s">
        <v>59</v>
      </c>
      <c r="IH35" s="37">
        <v>10</v>
      </c>
      <c r="II35" s="37" t="s">
        <v>35</v>
      </c>
    </row>
    <row r="36" spans="1:243" s="36" customFormat="1" ht="83.25" customHeight="1" hidden="1">
      <c r="A36" s="77" t="s">
        <v>125</v>
      </c>
      <c r="B36" s="78" t="s">
        <v>139</v>
      </c>
      <c r="C36" s="76" t="s">
        <v>75</v>
      </c>
      <c r="D36" s="79">
        <v>0</v>
      </c>
      <c r="E36" s="80" t="s">
        <v>35</v>
      </c>
      <c r="F36" s="82">
        <v>75.6</v>
      </c>
      <c r="G36" s="49"/>
      <c r="H36" s="50"/>
      <c r="I36" s="38" t="s">
        <v>36</v>
      </c>
      <c r="J36" s="41">
        <f t="shared" si="4"/>
        <v>1</v>
      </c>
      <c r="K36" s="42" t="s">
        <v>37</v>
      </c>
      <c r="L36" s="42" t="s">
        <v>4</v>
      </c>
      <c r="M36" s="65"/>
      <c r="N36" s="39"/>
      <c r="O36" s="39"/>
      <c r="P36" s="44"/>
      <c r="Q36" s="39"/>
      <c r="R36" s="39"/>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 t="shared" si="5"/>
        <v>0</v>
      </c>
      <c r="BB36" s="46">
        <f t="shared" si="6"/>
        <v>0</v>
      </c>
      <c r="BC36" s="35" t="str">
        <f t="shared" si="7"/>
        <v>INR Zero Only</v>
      </c>
      <c r="IA36" s="36" t="s">
        <v>125</v>
      </c>
      <c r="IB36" s="67" t="s">
        <v>139</v>
      </c>
      <c r="IC36" s="36" t="s">
        <v>75</v>
      </c>
      <c r="ID36" s="36">
        <v>0</v>
      </c>
      <c r="IE36" s="37" t="s">
        <v>35</v>
      </c>
      <c r="IF36" s="37" t="s">
        <v>40</v>
      </c>
      <c r="IG36" s="37" t="s">
        <v>59</v>
      </c>
      <c r="IH36" s="37">
        <v>10</v>
      </c>
      <c r="II36" s="37" t="s">
        <v>35</v>
      </c>
    </row>
    <row r="37" spans="1:243" s="36" customFormat="1" ht="84" customHeight="1" hidden="1">
      <c r="A37" s="77" t="s">
        <v>126</v>
      </c>
      <c r="B37" s="78" t="s">
        <v>139</v>
      </c>
      <c r="C37" s="76" t="s">
        <v>76</v>
      </c>
      <c r="D37" s="79">
        <v>0</v>
      </c>
      <c r="E37" s="80" t="s">
        <v>35</v>
      </c>
      <c r="F37" s="82">
        <v>752.8</v>
      </c>
      <c r="G37" s="49"/>
      <c r="H37" s="50"/>
      <c r="I37" s="38" t="s">
        <v>36</v>
      </c>
      <c r="J37" s="41">
        <f t="shared" si="4"/>
        <v>1</v>
      </c>
      <c r="K37" s="42" t="s">
        <v>37</v>
      </c>
      <c r="L37" s="42" t="s">
        <v>4</v>
      </c>
      <c r="M37" s="65"/>
      <c r="N37" s="39"/>
      <c r="O37" s="39"/>
      <c r="P37" s="44"/>
      <c r="Q37" s="39"/>
      <c r="R37" s="39"/>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5">
        <f t="shared" si="5"/>
        <v>0</v>
      </c>
      <c r="BB37" s="46">
        <f t="shared" si="6"/>
        <v>0</v>
      </c>
      <c r="BC37" s="35" t="str">
        <f t="shared" si="7"/>
        <v>INR Zero Only</v>
      </c>
      <c r="IA37" s="36" t="s">
        <v>126</v>
      </c>
      <c r="IB37" s="67" t="s">
        <v>139</v>
      </c>
      <c r="IC37" s="36" t="s">
        <v>76</v>
      </c>
      <c r="ID37" s="36">
        <v>0</v>
      </c>
      <c r="IE37" s="37" t="s">
        <v>35</v>
      </c>
      <c r="IF37" s="37" t="s">
        <v>40</v>
      </c>
      <c r="IG37" s="37" t="s">
        <v>59</v>
      </c>
      <c r="IH37" s="37">
        <v>10</v>
      </c>
      <c r="II37" s="37" t="s">
        <v>35</v>
      </c>
    </row>
    <row r="38" spans="1:243" s="36" customFormat="1" ht="138" customHeight="1" hidden="1">
      <c r="A38" s="77">
        <v>25</v>
      </c>
      <c r="B38" s="78" t="s">
        <v>139</v>
      </c>
      <c r="C38" s="76" t="s">
        <v>77</v>
      </c>
      <c r="D38" s="79">
        <v>0</v>
      </c>
      <c r="E38" s="80" t="s">
        <v>35</v>
      </c>
      <c r="F38" s="82">
        <v>391.15</v>
      </c>
      <c r="G38" s="49"/>
      <c r="H38" s="50"/>
      <c r="I38" s="38" t="s">
        <v>36</v>
      </c>
      <c r="J38" s="41">
        <f t="shared" si="4"/>
        <v>1</v>
      </c>
      <c r="K38" s="42" t="s">
        <v>37</v>
      </c>
      <c r="L38" s="42" t="s">
        <v>4</v>
      </c>
      <c r="M38" s="65"/>
      <c r="N38" s="39"/>
      <c r="O38" s="39"/>
      <c r="P38" s="44"/>
      <c r="Q38" s="39"/>
      <c r="R38" s="39"/>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5">
        <f t="shared" si="5"/>
        <v>0</v>
      </c>
      <c r="BB38" s="46">
        <f t="shared" si="6"/>
        <v>0</v>
      </c>
      <c r="BC38" s="35" t="str">
        <f t="shared" si="7"/>
        <v>INR Zero Only</v>
      </c>
      <c r="IA38" s="36">
        <v>25</v>
      </c>
      <c r="IB38" s="67" t="s">
        <v>139</v>
      </c>
      <c r="IC38" s="36" t="s">
        <v>77</v>
      </c>
      <c r="ID38" s="36">
        <v>0</v>
      </c>
      <c r="IE38" s="37" t="s">
        <v>35</v>
      </c>
      <c r="IF38" s="37" t="s">
        <v>40</v>
      </c>
      <c r="IG38" s="37" t="s">
        <v>59</v>
      </c>
      <c r="IH38" s="37">
        <v>10</v>
      </c>
      <c r="II38" s="37" t="s">
        <v>35</v>
      </c>
    </row>
    <row r="39" spans="1:243" s="36" customFormat="1" ht="63" customHeight="1" hidden="1">
      <c r="A39" s="77">
        <v>26</v>
      </c>
      <c r="B39" s="78" t="s">
        <v>139</v>
      </c>
      <c r="C39" s="76" t="s">
        <v>78</v>
      </c>
      <c r="D39" s="79">
        <v>0</v>
      </c>
      <c r="E39" s="80" t="s">
        <v>109</v>
      </c>
      <c r="F39" s="82">
        <v>684.2</v>
      </c>
      <c r="G39" s="49"/>
      <c r="H39" s="50"/>
      <c r="I39" s="38" t="s">
        <v>36</v>
      </c>
      <c r="J39" s="41">
        <f t="shared" si="4"/>
        <v>1</v>
      </c>
      <c r="K39" s="42" t="s">
        <v>37</v>
      </c>
      <c r="L39" s="42" t="s">
        <v>4</v>
      </c>
      <c r="M39" s="65"/>
      <c r="N39" s="39"/>
      <c r="O39" s="39"/>
      <c r="P39" s="44"/>
      <c r="Q39" s="39"/>
      <c r="R39" s="39"/>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5">
        <f t="shared" si="5"/>
        <v>0</v>
      </c>
      <c r="BB39" s="46">
        <f t="shared" si="6"/>
        <v>0</v>
      </c>
      <c r="BC39" s="35" t="str">
        <f t="shared" si="7"/>
        <v>INR Zero Only</v>
      </c>
      <c r="IA39" s="36">
        <v>26</v>
      </c>
      <c r="IB39" s="67" t="s">
        <v>139</v>
      </c>
      <c r="IC39" s="36" t="s">
        <v>78</v>
      </c>
      <c r="ID39" s="36">
        <v>0</v>
      </c>
      <c r="IE39" s="37" t="s">
        <v>109</v>
      </c>
      <c r="IF39" s="37" t="s">
        <v>40</v>
      </c>
      <c r="IG39" s="37" t="s">
        <v>59</v>
      </c>
      <c r="IH39" s="37">
        <v>10</v>
      </c>
      <c r="II39" s="37" t="s">
        <v>35</v>
      </c>
    </row>
    <row r="40" spans="1:243" s="36" customFormat="1" ht="78" customHeight="1" hidden="1">
      <c r="A40" s="77">
        <v>27</v>
      </c>
      <c r="B40" s="78" t="s">
        <v>139</v>
      </c>
      <c r="C40" s="76" t="s">
        <v>79</v>
      </c>
      <c r="D40" s="79">
        <v>0</v>
      </c>
      <c r="E40" s="80" t="s">
        <v>127</v>
      </c>
      <c r="F40" s="82">
        <v>186.4</v>
      </c>
      <c r="G40" s="49"/>
      <c r="H40" s="50"/>
      <c r="I40" s="38" t="s">
        <v>36</v>
      </c>
      <c r="J40" s="41">
        <f t="shared" si="4"/>
        <v>1</v>
      </c>
      <c r="K40" s="42" t="s">
        <v>37</v>
      </c>
      <c r="L40" s="42" t="s">
        <v>4</v>
      </c>
      <c r="M40" s="65"/>
      <c r="N40" s="39"/>
      <c r="O40" s="39"/>
      <c r="P40" s="44"/>
      <c r="Q40" s="39"/>
      <c r="R40" s="39"/>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5">
        <f t="shared" si="5"/>
        <v>0</v>
      </c>
      <c r="BB40" s="46">
        <f t="shared" si="6"/>
        <v>0</v>
      </c>
      <c r="BC40" s="35" t="str">
        <f t="shared" si="7"/>
        <v>INR Zero Only</v>
      </c>
      <c r="IA40" s="36">
        <v>27</v>
      </c>
      <c r="IB40" s="67" t="s">
        <v>139</v>
      </c>
      <c r="IC40" s="36" t="s">
        <v>79</v>
      </c>
      <c r="ID40" s="36">
        <v>0</v>
      </c>
      <c r="IE40" s="37" t="s">
        <v>127</v>
      </c>
      <c r="IF40" s="37" t="s">
        <v>40</v>
      </c>
      <c r="IG40" s="37" t="s">
        <v>59</v>
      </c>
      <c r="IH40" s="37">
        <v>10</v>
      </c>
      <c r="II40" s="37" t="s">
        <v>35</v>
      </c>
    </row>
    <row r="41" spans="1:243" s="36" customFormat="1" ht="55.5" customHeight="1" hidden="1">
      <c r="A41" s="77">
        <v>27.1</v>
      </c>
      <c r="B41" s="78" t="s">
        <v>139</v>
      </c>
      <c r="C41" s="76" t="s">
        <v>80</v>
      </c>
      <c r="D41" s="79">
        <v>0</v>
      </c>
      <c r="E41" s="83" t="s">
        <v>127</v>
      </c>
      <c r="F41" s="81">
        <v>247.85</v>
      </c>
      <c r="G41" s="49"/>
      <c r="H41" s="50"/>
      <c r="I41" s="38" t="s">
        <v>36</v>
      </c>
      <c r="J41" s="41">
        <f t="shared" si="4"/>
        <v>1</v>
      </c>
      <c r="K41" s="42" t="s">
        <v>37</v>
      </c>
      <c r="L41" s="42" t="s">
        <v>4</v>
      </c>
      <c r="M41" s="65"/>
      <c r="N41" s="39"/>
      <c r="O41" s="39"/>
      <c r="P41" s="44"/>
      <c r="Q41" s="39"/>
      <c r="R41" s="39"/>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5">
        <f t="shared" si="5"/>
        <v>0</v>
      </c>
      <c r="BB41" s="46">
        <f t="shared" si="6"/>
        <v>0</v>
      </c>
      <c r="BC41" s="35" t="str">
        <f t="shared" si="7"/>
        <v>INR Zero Only</v>
      </c>
      <c r="IA41" s="36">
        <v>27.1</v>
      </c>
      <c r="IB41" s="67" t="s">
        <v>139</v>
      </c>
      <c r="IC41" s="36" t="s">
        <v>80</v>
      </c>
      <c r="ID41" s="36">
        <v>0</v>
      </c>
      <c r="IE41" s="37" t="s">
        <v>127</v>
      </c>
      <c r="IF41" s="37" t="s">
        <v>40</v>
      </c>
      <c r="IG41" s="37" t="s">
        <v>59</v>
      </c>
      <c r="IH41" s="37">
        <v>10</v>
      </c>
      <c r="II41" s="37" t="s">
        <v>35</v>
      </c>
    </row>
    <row r="42" spans="1:243" s="36" customFormat="1" ht="70.5" customHeight="1" hidden="1">
      <c r="A42" s="77">
        <v>28</v>
      </c>
      <c r="B42" s="78" t="s">
        <v>139</v>
      </c>
      <c r="C42" s="76" t="s">
        <v>81</v>
      </c>
      <c r="D42" s="79">
        <v>0</v>
      </c>
      <c r="E42" s="80" t="s">
        <v>35</v>
      </c>
      <c r="F42" s="82">
        <v>371.7</v>
      </c>
      <c r="G42" s="49"/>
      <c r="H42" s="50"/>
      <c r="I42" s="38" t="s">
        <v>36</v>
      </c>
      <c r="J42" s="41">
        <f t="shared" si="4"/>
        <v>1</v>
      </c>
      <c r="K42" s="42" t="s">
        <v>37</v>
      </c>
      <c r="L42" s="42" t="s">
        <v>4</v>
      </c>
      <c r="M42" s="65"/>
      <c r="N42" s="39"/>
      <c r="O42" s="39"/>
      <c r="P42" s="44"/>
      <c r="Q42" s="39"/>
      <c r="R42" s="39"/>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5">
        <f t="shared" si="5"/>
        <v>0</v>
      </c>
      <c r="BB42" s="46">
        <f t="shared" si="6"/>
        <v>0</v>
      </c>
      <c r="BC42" s="35" t="str">
        <f t="shared" si="7"/>
        <v>INR Zero Only</v>
      </c>
      <c r="IA42" s="36">
        <v>28</v>
      </c>
      <c r="IB42" s="67" t="s">
        <v>139</v>
      </c>
      <c r="IC42" s="36" t="s">
        <v>81</v>
      </c>
      <c r="ID42" s="36">
        <v>0</v>
      </c>
      <c r="IE42" s="37" t="s">
        <v>35</v>
      </c>
      <c r="IF42" s="37" t="s">
        <v>40</v>
      </c>
      <c r="IG42" s="37" t="s">
        <v>59</v>
      </c>
      <c r="IH42" s="37">
        <v>10</v>
      </c>
      <c r="II42" s="37" t="s">
        <v>35</v>
      </c>
    </row>
    <row r="43" spans="1:243" s="36" customFormat="1" ht="69" customHeight="1" hidden="1">
      <c r="A43" s="77">
        <v>29</v>
      </c>
      <c r="B43" s="78" t="s">
        <v>139</v>
      </c>
      <c r="C43" s="76" t="s">
        <v>82</v>
      </c>
      <c r="D43" s="79">
        <v>0</v>
      </c>
      <c r="E43" s="80" t="s">
        <v>35</v>
      </c>
      <c r="F43" s="82">
        <v>545.95</v>
      </c>
      <c r="G43" s="49"/>
      <c r="H43" s="50"/>
      <c r="I43" s="38" t="s">
        <v>36</v>
      </c>
      <c r="J43" s="41">
        <f t="shared" si="4"/>
        <v>1</v>
      </c>
      <c r="K43" s="42" t="s">
        <v>37</v>
      </c>
      <c r="L43" s="42" t="s">
        <v>4</v>
      </c>
      <c r="M43" s="65"/>
      <c r="N43" s="39"/>
      <c r="O43" s="39"/>
      <c r="P43" s="44"/>
      <c r="Q43" s="39"/>
      <c r="R43" s="39"/>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5">
        <f t="shared" si="5"/>
        <v>0</v>
      </c>
      <c r="BB43" s="46">
        <f t="shared" si="6"/>
        <v>0</v>
      </c>
      <c r="BC43" s="35" t="str">
        <f t="shared" si="7"/>
        <v>INR Zero Only</v>
      </c>
      <c r="IA43" s="36">
        <v>29</v>
      </c>
      <c r="IB43" s="67" t="s">
        <v>139</v>
      </c>
      <c r="IC43" s="36" t="s">
        <v>82</v>
      </c>
      <c r="ID43" s="36">
        <v>0</v>
      </c>
      <c r="IE43" s="37" t="s">
        <v>35</v>
      </c>
      <c r="IF43" s="37" t="s">
        <v>40</v>
      </c>
      <c r="IG43" s="37" t="s">
        <v>59</v>
      </c>
      <c r="IH43" s="37">
        <v>10</v>
      </c>
      <c r="II43" s="37" t="s">
        <v>35</v>
      </c>
    </row>
    <row r="44" spans="1:243" s="36" customFormat="1" ht="48.75" customHeight="1" hidden="1">
      <c r="A44" s="77">
        <v>30</v>
      </c>
      <c r="B44" s="78" t="s">
        <v>139</v>
      </c>
      <c r="C44" s="76" t="s">
        <v>83</v>
      </c>
      <c r="D44" s="79">
        <v>0</v>
      </c>
      <c r="E44" s="80" t="s">
        <v>35</v>
      </c>
      <c r="F44" s="81">
        <v>100.7</v>
      </c>
      <c r="G44" s="49"/>
      <c r="H44" s="50"/>
      <c r="I44" s="38" t="s">
        <v>36</v>
      </c>
      <c r="J44" s="41">
        <f t="shared" si="4"/>
        <v>1</v>
      </c>
      <c r="K44" s="42" t="s">
        <v>37</v>
      </c>
      <c r="L44" s="42" t="s">
        <v>4</v>
      </c>
      <c r="M44" s="65"/>
      <c r="N44" s="39"/>
      <c r="O44" s="39"/>
      <c r="P44" s="44"/>
      <c r="Q44" s="39"/>
      <c r="R44" s="39"/>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5">
        <f t="shared" si="5"/>
        <v>0</v>
      </c>
      <c r="BB44" s="46">
        <f t="shared" si="6"/>
        <v>0</v>
      </c>
      <c r="BC44" s="35" t="str">
        <f t="shared" si="7"/>
        <v>INR Zero Only</v>
      </c>
      <c r="IA44" s="36">
        <v>30</v>
      </c>
      <c r="IB44" s="67" t="s">
        <v>139</v>
      </c>
      <c r="IC44" s="36" t="s">
        <v>83</v>
      </c>
      <c r="ID44" s="36">
        <v>0</v>
      </c>
      <c r="IE44" s="37" t="s">
        <v>35</v>
      </c>
      <c r="IF44" s="37" t="s">
        <v>40</v>
      </c>
      <c r="IG44" s="37" t="s">
        <v>59</v>
      </c>
      <c r="IH44" s="37">
        <v>10</v>
      </c>
      <c r="II44" s="37" t="s">
        <v>35</v>
      </c>
    </row>
    <row r="45" spans="1:243" s="36" customFormat="1" ht="82.5" customHeight="1" hidden="1">
      <c r="A45" s="77">
        <v>31</v>
      </c>
      <c r="B45" s="78" t="s">
        <v>139</v>
      </c>
      <c r="C45" s="76" t="s">
        <v>84</v>
      </c>
      <c r="D45" s="79">
        <v>0</v>
      </c>
      <c r="E45" s="80" t="s">
        <v>35</v>
      </c>
      <c r="F45" s="82">
        <v>394.15</v>
      </c>
      <c r="G45" s="49"/>
      <c r="H45" s="50"/>
      <c r="I45" s="38" t="s">
        <v>36</v>
      </c>
      <c r="J45" s="41">
        <f t="shared" si="4"/>
        <v>1</v>
      </c>
      <c r="K45" s="42" t="s">
        <v>37</v>
      </c>
      <c r="L45" s="42" t="s">
        <v>4</v>
      </c>
      <c r="M45" s="65"/>
      <c r="N45" s="39"/>
      <c r="O45" s="39"/>
      <c r="P45" s="44"/>
      <c r="Q45" s="39"/>
      <c r="R45" s="39"/>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5">
        <f t="shared" si="5"/>
        <v>0</v>
      </c>
      <c r="BB45" s="46">
        <f t="shared" si="6"/>
        <v>0</v>
      </c>
      <c r="BC45" s="35" t="str">
        <f t="shared" si="7"/>
        <v>INR Zero Only</v>
      </c>
      <c r="IA45" s="36">
        <v>31</v>
      </c>
      <c r="IB45" s="67" t="s">
        <v>139</v>
      </c>
      <c r="IC45" s="36" t="s">
        <v>84</v>
      </c>
      <c r="ID45" s="36">
        <v>0</v>
      </c>
      <c r="IE45" s="37" t="s">
        <v>35</v>
      </c>
      <c r="IF45" s="37" t="s">
        <v>40</v>
      </c>
      <c r="IG45" s="37" t="s">
        <v>59</v>
      </c>
      <c r="IH45" s="37">
        <v>10</v>
      </c>
      <c r="II45" s="37" t="s">
        <v>35</v>
      </c>
    </row>
    <row r="46" spans="1:243" s="36" customFormat="1" ht="157.5" customHeight="1" hidden="1">
      <c r="A46" s="77">
        <v>32</v>
      </c>
      <c r="B46" s="78" t="s">
        <v>139</v>
      </c>
      <c r="C46" s="76" t="s">
        <v>85</v>
      </c>
      <c r="D46" s="79">
        <v>0</v>
      </c>
      <c r="E46" s="80" t="s">
        <v>109</v>
      </c>
      <c r="F46" s="81">
        <v>744.8</v>
      </c>
      <c r="G46" s="49"/>
      <c r="H46" s="50"/>
      <c r="I46" s="38" t="s">
        <v>36</v>
      </c>
      <c r="J46" s="41">
        <f t="shared" si="4"/>
        <v>1</v>
      </c>
      <c r="K46" s="42" t="s">
        <v>37</v>
      </c>
      <c r="L46" s="42" t="s">
        <v>4</v>
      </c>
      <c r="M46" s="65"/>
      <c r="N46" s="39"/>
      <c r="O46" s="39"/>
      <c r="P46" s="44"/>
      <c r="Q46" s="39"/>
      <c r="R46" s="39"/>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5">
        <f t="shared" si="5"/>
        <v>0</v>
      </c>
      <c r="BB46" s="46">
        <f t="shared" si="6"/>
        <v>0</v>
      </c>
      <c r="BC46" s="35" t="str">
        <f t="shared" si="7"/>
        <v>INR Zero Only</v>
      </c>
      <c r="IA46" s="36">
        <v>32</v>
      </c>
      <c r="IB46" s="67" t="s">
        <v>139</v>
      </c>
      <c r="IC46" s="36" t="s">
        <v>85</v>
      </c>
      <c r="ID46" s="36">
        <v>0</v>
      </c>
      <c r="IE46" s="37" t="s">
        <v>109</v>
      </c>
      <c r="IF46" s="37" t="s">
        <v>40</v>
      </c>
      <c r="IG46" s="37" t="s">
        <v>59</v>
      </c>
      <c r="IH46" s="37">
        <v>10</v>
      </c>
      <c r="II46" s="37" t="s">
        <v>35</v>
      </c>
    </row>
    <row r="47" spans="1:243" s="36" customFormat="1" ht="124.5" customHeight="1" hidden="1">
      <c r="A47" s="77">
        <v>33</v>
      </c>
      <c r="B47" s="78" t="s">
        <v>139</v>
      </c>
      <c r="C47" s="76" t="s">
        <v>86</v>
      </c>
      <c r="D47" s="79">
        <v>0</v>
      </c>
      <c r="E47" s="80" t="s">
        <v>109</v>
      </c>
      <c r="F47" s="81">
        <v>688.35</v>
      </c>
      <c r="G47" s="49"/>
      <c r="H47" s="50"/>
      <c r="I47" s="38" t="s">
        <v>36</v>
      </c>
      <c r="J47" s="41">
        <f t="shared" si="4"/>
        <v>1</v>
      </c>
      <c r="K47" s="42" t="s">
        <v>37</v>
      </c>
      <c r="L47" s="42" t="s">
        <v>4</v>
      </c>
      <c r="M47" s="65"/>
      <c r="N47" s="39"/>
      <c r="O47" s="39"/>
      <c r="P47" s="44"/>
      <c r="Q47" s="39"/>
      <c r="R47" s="39"/>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5">
        <f t="shared" si="5"/>
        <v>0</v>
      </c>
      <c r="BB47" s="46">
        <f t="shared" si="6"/>
        <v>0</v>
      </c>
      <c r="BC47" s="35" t="str">
        <f t="shared" si="7"/>
        <v>INR Zero Only</v>
      </c>
      <c r="IA47" s="36">
        <v>33</v>
      </c>
      <c r="IB47" s="36" t="s">
        <v>139</v>
      </c>
      <c r="IC47" s="36" t="s">
        <v>86</v>
      </c>
      <c r="ID47" s="36">
        <v>0</v>
      </c>
      <c r="IE47" s="37" t="s">
        <v>109</v>
      </c>
      <c r="IF47" s="37" t="s">
        <v>40</v>
      </c>
      <c r="IG47" s="37" t="s">
        <v>59</v>
      </c>
      <c r="IH47" s="37">
        <v>10</v>
      </c>
      <c r="II47" s="37" t="s">
        <v>35</v>
      </c>
    </row>
    <row r="48" spans="1:243" s="36" customFormat="1" ht="109.5" customHeight="1" hidden="1">
      <c r="A48" s="77">
        <v>34</v>
      </c>
      <c r="B48" s="78" t="s">
        <v>139</v>
      </c>
      <c r="C48" s="76" t="s">
        <v>87</v>
      </c>
      <c r="D48" s="79">
        <v>0</v>
      </c>
      <c r="E48" s="80" t="s">
        <v>67</v>
      </c>
      <c r="F48" s="81">
        <v>85.95</v>
      </c>
      <c r="G48" s="49"/>
      <c r="H48" s="50"/>
      <c r="I48" s="38" t="s">
        <v>36</v>
      </c>
      <c r="J48" s="41">
        <f t="shared" si="4"/>
        <v>1</v>
      </c>
      <c r="K48" s="42" t="s">
        <v>37</v>
      </c>
      <c r="L48" s="42" t="s">
        <v>4</v>
      </c>
      <c r="M48" s="65"/>
      <c r="N48" s="39"/>
      <c r="O48" s="39"/>
      <c r="P48" s="44"/>
      <c r="Q48" s="39"/>
      <c r="R48" s="39"/>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5">
        <f t="shared" si="5"/>
        <v>0</v>
      </c>
      <c r="BB48" s="46">
        <f t="shared" si="6"/>
        <v>0</v>
      </c>
      <c r="BC48" s="35" t="str">
        <f t="shared" si="7"/>
        <v>INR Zero Only</v>
      </c>
      <c r="IA48" s="36">
        <v>34</v>
      </c>
      <c r="IB48" s="67" t="s">
        <v>139</v>
      </c>
      <c r="IC48" s="36" t="s">
        <v>87</v>
      </c>
      <c r="ID48" s="36">
        <v>0</v>
      </c>
      <c r="IE48" s="37" t="s">
        <v>67</v>
      </c>
      <c r="IF48" s="37" t="s">
        <v>40</v>
      </c>
      <c r="IG48" s="37" t="s">
        <v>59</v>
      </c>
      <c r="IH48" s="37">
        <v>10</v>
      </c>
      <c r="II48" s="37" t="s">
        <v>35</v>
      </c>
    </row>
    <row r="49" spans="1:243" s="36" customFormat="1" ht="122.25" customHeight="1" hidden="1">
      <c r="A49" s="77">
        <v>35</v>
      </c>
      <c r="B49" s="78" t="s">
        <v>139</v>
      </c>
      <c r="C49" s="76" t="s">
        <v>88</v>
      </c>
      <c r="D49" s="79">
        <v>0</v>
      </c>
      <c r="E49" s="80" t="s">
        <v>109</v>
      </c>
      <c r="F49" s="81">
        <v>2372.8</v>
      </c>
      <c r="G49" s="49"/>
      <c r="H49" s="50"/>
      <c r="I49" s="38" t="s">
        <v>36</v>
      </c>
      <c r="J49" s="41">
        <f t="shared" si="4"/>
        <v>1</v>
      </c>
      <c r="K49" s="42" t="s">
        <v>37</v>
      </c>
      <c r="L49" s="42" t="s">
        <v>4</v>
      </c>
      <c r="M49" s="65"/>
      <c r="N49" s="39"/>
      <c r="O49" s="39"/>
      <c r="P49" s="44"/>
      <c r="Q49" s="39"/>
      <c r="R49" s="39"/>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5">
        <f t="shared" si="5"/>
        <v>0</v>
      </c>
      <c r="BB49" s="46">
        <f t="shared" si="6"/>
        <v>0</v>
      </c>
      <c r="BC49" s="35" t="str">
        <f t="shared" si="7"/>
        <v>INR Zero Only</v>
      </c>
      <c r="IA49" s="36">
        <v>35</v>
      </c>
      <c r="IB49" s="67" t="s">
        <v>139</v>
      </c>
      <c r="IC49" s="36" t="s">
        <v>88</v>
      </c>
      <c r="ID49" s="36">
        <v>0</v>
      </c>
      <c r="IE49" s="37" t="s">
        <v>109</v>
      </c>
      <c r="IF49" s="37" t="s">
        <v>40</v>
      </c>
      <c r="IG49" s="37" t="s">
        <v>59</v>
      </c>
      <c r="IH49" s="37">
        <v>10</v>
      </c>
      <c r="II49" s="37" t="s">
        <v>35</v>
      </c>
    </row>
    <row r="50" spans="1:243" s="36" customFormat="1" ht="84.75" customHeight="1" hidden="1">
      <c r="A50" s="77">
        <v>36</v>
      </c>
      <c r="B50" s="78" t="s">
        <v>139</v>
      </c>
      <c r="C50" s="76" t="s">
        <v>89</v>
      </c>
      <c r="D50" s="79">
        <v>0</v>
      </c>
      <c r="E50" s="80" t="s">
        <v>109</v>
      </c>
      <c r="F50" s="81">
        <v>112.3</v>
      </c>
      <c r="G50" s="49"/>
      <c r="H50" s="50"/>
      <c r="I50" s="38" t="s">
        <v>36</v>
      </c>
      <c r="J50" s="41">
        <f t="shared" si="4"/>
        <v>1</v>
      </c>
      <c r="K50" s="42" t="s">
        <v>37</v>
      </c>
      <c r="L50" s="42" t="s">
        <v>4</v>
      </c>
      <c r="M50" s="65"/>
      <c r="N50" s="39"/>
      <c r="O50" s="39"/>
      <c r="P50" s="44"/>
      <c r="Q50" s="39"/>
      <c r="R50" s="39"/>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5">
        <f t="shared" si="5"/>
        <v>0</v>
      </c>
      <c r="BB50" s="46">
        <f t="shared" si="6"/>
        <v>0</v>
      </c>
      <c r="BC50" s="35" t="str">
        <f t="shared" si="7"/>
        <v>INR Zero Only</v>
      </c>
      <c r="IA50" s="36">
        <v>36</v>
      </c>
      <c r="IB50" s="67" t="s">
        <v>139</v>
      </c>
      <c r="IC50" s="36" t="s">
        <v>89</v>
      </c>
      <c r="ID50" s="36">
        <v>0</v>
      </c>
      <c r="IE50" s="37" t="s">
        <v>109</v>
      </c>
      <c r="IF50" s="37" t="s">
        <v>40</v>
      </c>
      <c r="IG50" s="37" t="s">
        <v>59</v>
      </c>
      <c r="IH50" s="37">
        <v>10</v>
      </c>
      <c r="II50" s="37" t="s">
        <v>35</v>
      </c>
    </row>
    <row r="51" spans="1:243" s="36" customFormat="1" ht="273.75" customHeight="1" hidden="1">
      <c r="A51" s="77">
        <v>37</v>
      </c>
      <c r="B51" s="78" t="s">
        <v>139</v>
      </c>
      <c r="C51" s="76" t="s">
        <v>90</v>
      </c>
      <c r="D51" s="79">
        <v>0</v>
      </c>
      <c r="E51" s="80" t="s">
        <v>67</v>
      </c>
      <c r="F51" s="81">
        <v>355.2</v>
      </c>
      <c r="G51" s="49"/>
      <c r="H51" s="50"/>
      <c r="I51" s="38" t="s">
        <v>36</v>
      </c>
      <c r="J51" s="41">
        <f t="shared" si="4"/>
        <v>1</v>
      </c>
      <c r="K51" s="42" t="s">
        <v>37</v>
      </c>
      <c r="L51" s="42" t="s">
        <v>4</v>
      </c>
      <c r="M51" s="65"/>
      <c r="N51" s="39"/>
      <c r="O51" s="39"/>
      <c r="P51" s="44"/>
      <c r="Q51" s="39"/>
      <c r="R51" s="39"/>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5">
        <f t="shared" si="5"/>
        <v>0</v>
      </c>
      <c r="BB51" s="46">
        <f t="shared" si="6"/>
        <v>0</v>
      </c>
      <c r="BC51" s="35" t="str">
        <f t="shared" si="7"/>
        <v>INR Zero Only</v>
      </c>
      <c r="IA51" s="36">
        <v>37</v>
      </c>
      <c r="IB51" s="67" t="s">
        <v>139</v>
      </c>
      <c r="IC51" s="36" t="s">
        <v>90</v>
      </c>
      <c r="ID51" s="36">
        <v>0</v>
      </c>
      <c r="IE51" s="37" t="s">
        <v>67</v>
      </c>
      <c r="IF51" s="37" t="s">
        <v>40</v>
      </c>
      <c r="IG51" s="37" t="s">
        <v>59</v>
      </c>
      <c r="IH51" s="37">
        <v>10</v>
      </c>
      <c r="II51" s="37" t="s">
        <v>35</v>
      </c>
    </row>
    <row r="52" spans="1:243" s="36" customFormat="1" ht="84.75" customHeight="1" hidden="1">
      <c r="A52" s="77">
        <v>38</v>
      </c>
      <c r="B52" s="78" t="s">
        <v>139</v>
      </c>
      <c r="C52" s="76" t="s">
        <v>91</v>
      </c>
      <c r="D52" s="79">
        <v>0</v>
      </c>
      <c r="E52" s="80" t="s">
        <v>35</v>
      </c>
      <c r="F52" s="81">
        <v>51.1</v>
      </c>
      <c r="G52" s="49"/>
      <c r="H52" s="50"/>
      <c r="I52" s="38" t="s">
        <v>36</v>
      </c>
      <c r="J52" s="41">
        <f t="shared" si="4"/>
        <v>1</v>
      </c>
      <c r="K52" s="42" t="s">
        <v>37</v>
      </c>
      <c r="L52" s="42" t="s">
        <v>4</v>
      </c>
      <c r="M52" s="65"/>
      <c r="N52" s="39"/>
      <c r="O52" s="39"/>
      <c r="P52" s="44"/>
      <c r="Q52" s="39"/>
      <c r="R52" s="39"/>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5">
        <f t="shared" si="5"/>
        <v>0</v>
      </c>
      <c r="BB52" s="46">
        <f t="shared" si="6"/>
        <v>0</v>
      </c>
      <c r="BC52" s="35" t="str">
        <f t="shared" si="7"/>
        <v>INR Zero Only</v>
      </c>
      <c r="IA52" s="36">
        <v>38</v>
      </c>
      <c r="IB52" s="67" t="s">
        <v>139</v>
      </c>
      <c r="IC52" s="36" t="s">
        <v>91</v>
      </c>
      <c r="ID52" s="36">
        <v>0</v>
      </c>
      <c r="IE52" s="37" t="s">
        <v>35</v>
      </c>
      <c r="IF52" s="37" t="s">
        <v>40</v>
      </c>
      <c r="IG52" s="37" t="s">
        <v>59</v>
      </c>
      <c r="IH52" s="37">
        <v>10</v>
      </c>
      <c r="II52" s="37" t="s">
        <v>35</v>
      </c>
    </row>
    <row r="53" spans="1:243" s="36" customFormat="1" ht="81.75" customHeight="1" hidden="1">
      <c r="A53" s="77">
        <v>39</v>
      </c>
      <c r="B53" s="78" t="s">
        <v>139</v>
      </c>
      <c r="C53" s="76" t="s">
        <v>92</v>
      </c>
      <c r="D53" s="79">
        <v>0</v>
      </c>
      <c r="E53" s="80" t="s">
        <v>35</v>
      </c>
      <c r="F53" s="81">
        <v>88.1</v>
      </c>
      <c r="G53" s="49"/>
      <c r="H53" s="50"/>
      <c r="I53" s="38" t="s">
        <v>36</v>
      </c>
      <c r="J53" s="41">
        <f t="shared" si="4"/>
        <v>1</v>
      </c>
      <c r="K53" s="42" t="s">
        <v>37</v>
      </c>
      <c r="L53" s="42" t="s">
        <v>4</v>
      </c>
      <c r="M53" s="65"/>
      <c r="N53" s="39"/>
      <c r="O53" s="39"/>
      <c r="P53" s="44"/>
      <c r="Q53" s="39"/>
      <c r="R53" s="39"/>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5">
        <f t="shared" si="5"/>
        <v>0</v>
      </c>
      <c r="BB53" s="46">
        <f t="shared" si="6"/>
        <v>0</v>
      </c>
      <c r="BC53" s="35" t="str">
        <f t="shared" si="7"/>
        <v>INR Zero Only</v>
      </c>
      <c r="IA53" s="36">
        <v>39</v>
      </c>
      <c r="IB53" s="67" t="s">
        <v>139</v>
      </c>
      <c r="IC53" s="36" t="s">
        <v>92</v>
      </c>
      <c r="ID53" s="36">
        <v>0</v>
      </c>
      <c r="IE53" s="37" t="s">
        <v>35</v>
      </c>
      <c r="IF53" s="37" t="s">
        <v>40</v>
      </c>
      <c r="IG53" s="37" t="s">
        <v>59</v>
      </c>
      <c r="IH53" s="37">
        <v>10</v>
      </c>
      <c r="II53" s="37" t="s">
        <v>35</v>
      </c>
    </row>
    <row r="54" spans="1:243" s="36" customFormat="1" ht="80.25" customHeight="1" hidden="1">
      <c r="A54" s="77">
        <v>40</v>
      </c>
      <c r="B54" s="78" t="s">
        <v>139</v>
      </c>
      <c r="C54" s="76" t="s">
        <v>93</v>
      </c>
      <c r="D54" s="79">
        <v>0</v>
      </c>
      <c r="E54" s="80" t="s">
        <v>35</v>
      </c>
      <c r="F54" s="81">
        <v>189.2</v>
      </c>
      <c r="G54" s="49"/>
      <c r="H54" s="50"/>
      <c r="I54" s="38" t="s">
        <v>36</v>
      </c>
      <c r="J54" s="41">
        <f t="shared" si="4"/>
        <v>1</v>
      </c>
      <c r="K54" s="42" t="s">
        <v>37</v>
      </c>
      <c r="L54" s="42" t="s">
        <v>4</v>
      </c>
      <c r="M54" s="65"/>
      <c r="N54" s="39"/>
      <c r="O54" s="39"/>
      <c r="P54" s="44"/>
      <c r="Q54" s="39"/>
      <c r="R54" s="39"/>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5">
        <f t="shared" si="5"/>
        <v>0</v>
      </c>
      <c r="BB54" s="46">
        <f t="shared" si="6"/>
        <v>0</v>
      </c>
      <c r="BC54" s="35" t="str">
        <f t="shared" si="7"/>
        <v>INR Zero Only</v>
      </c>
      <c r="IA54" s="36">
        <v>40</v>
      </c>
      <c r="IB54" s="67" t="s">
        <v>139</v>
      </c>
      <c r="IC54" s="36" t="s">
        <v>93</v>
      </c>
      <c r="ID54" s="36">
        <v>0</v>
      </c>
      <c r="IE54" s="37" t="s">
        <v>35</v>
      </c>
      <c r="IF54" s="37" t="s">
        <v>40</v>
      </c>
      <c r="IG54" s="37" t="s">
        <v>59</v>
      </c>
      <c r="IH54" s="37">
        <v>10</v>
      </c>
      <c r="II54" s="37" t="s">
        <v>35</v>
      </c>
    </row>
    <row r="55" spans="1:243" s="36" customFormat="1" ht="67.5" customHeight="1" hidden="1">
      <c r="A55" s="77">
        <v>41</v>
      </c>
      <c r="B55" s="78" t="s">
        <v>139</v>
      </c>
      <c r="C55" s="76" t="s">
        <v>94</v>
      </c>
      <c r="D55" s="79">
        <v>0</v>
      </c>
      <c r="E55" s="80" t="s">
        <v>109</v>
      </c>
      <c r="F55" s="81">
        <v>78.4</v>
      </c>
      <c r="G55" s="49"/>
      <c r="H55" s="50"/>
      <c r="I55" s="38" t="s">
        <v>36</v>
      </c>
      <c r="J55" s="41">
        <f t="shared" si="4"/>
        <v>1</v>
      </c>
      <c r="K55" s="42" t="s">
        <v>37</v>
      </c>
      <c r="L55" s="42" t="s">
        <v>4</v>
      </c>
      <c r="M55" s="65"/>
      <c r="N55" s="39"/>
      <c r="O55" s="39"/>
      <c r="P55" s="44"/>
      <c r="Q55" s="39"/>
      <c r="R55" s="39"/>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5">
        <f t="shared" si="5"/>
        <v>0</v>
      </c>
      <c r="BB55" s="46">
        <f t="shared" si="6"/>
        <v>0</v>
      </c>
      <c r="BC55" s="35" t="str">
        <f t="shared" si="7"/>
        <v>INR Zero Only</v>
      </c>
      <c r="IA55" s="36">
        <v>41</v>
      </c>
      <c r="IB55" s="67" t="s">
        <v>139</v>
      </c>
      <c r="IC55" s="36" t="s">
        <v>94</v>
      </c>
      <c r="ID55" s="36">
        <v>0</v>
      </c>
      <c r="IE55" s="37" t="s">
        <v>109</v>
      </c>
      <c r="IF55" s="37" t="s">
        <v>40</v>
      </c>
      <c r="IG55" s="37" t="s">
        <v>59</v>
      </c>
      <c r="IH55" s="37">
        <v>10</v>
      </c>
      <c r="II55" s="37" t="s">
        <v>35</v>
      </c>
    </row>
    <row r="56" spans="1:243" s="36" customFormat="1" ht="69" customHeight="1" hidden="1">
      <c r="A56" s="77">
        <v>42</v>
      </c>
      <c r="B56" s="78" t="s">
        <v>139</v>
      </c>
      <c r="C56" s="76" t="s">
        <v>95</v>
      </c>
      <c r="D56" s="79">
        <v>0</v>
      </c>
      <c r="E56" s="83" t="s">
        <v>67</v>
      </c>
      <c r="F56" s="81">
        <v>67.6</v>
      </c>
      <c r="G56" s="49"/>
      <c r="H56" s="50"/>
      <c r="I56" s="38" t="s">
        <v>36</v>
      </c>
      <c r="J56" s="41">
        <f t="shared" si="4"/>
        <v>1</v>
      </c>
      <c r="K56" s="42" t="s">
        <v>37</v>
      </c>
      <c r="L56" s="42" t="s">
        <v>4</v>
      </c>
      <c r="M56" s="65"/>
      <c r="N56" s="39"/>
      <c r="O56" s="39"/>
      <c r="P56" s="44"/>
      <c r="Q56" s="39"/>
      <c r="R56" s="39"/>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5">
        <f t="shared" si="5"/>
        <v>0</v>
      </c>
      <c r="BB56" s="46">
        <f t="shared" si="6"/>
        <v>0</v>
      </c>
      <c r="BC56" s="35" t="str">
        <f t="shared" si="7"/>
        <v>INR Zero Only</v>
      </c>
      <c r="IA56" s="36">
        <v>42</v>
      </c>
      <c r="IB56" s="67" t="s">
        <v>139</v>
      </c>
      <c r="IC56" s="36" t="s">
        <v>95</v>
      </c>
      <c r="ID56" s="36">
        <v>0</v>
      </c>
      <c r="IE56" s="37" t="s">
        <v>67</v>
      </c>
      <c r="IF56" s="37" t="s">
        <v>40</v>
      </c>
      <c r="IG56" s="37" t="s">
        <v>59</v>
      </c>
      <c r="IH56" s="37">
        <v>10</v>
      </c>
      <c r="II56" s="37" t="s">
        <v>35</v>
      </c>
    </row>
    <row r="57" spans="1:243" s="36" customFormat="1" ht="84" customHeight="1" hidden="1">
      <c r="A57" s="77">
        <v>43</v>
      </c>
      <c r="B57" s="78" t="s">
        <v>139</v>
      </c>
      <c r="C57" s="76" t="s">
        <v>96</v>
      </c>
      <c r="D57" s="79">
        <v>0</v>
      </c>
      <c r="E57" s="80" t="s">
        <v>35</v>
      </c>
      <c r="F57" s="81">
        <v>99.7</v>
      </c>
      <c r="G57" s="49"/>
      <c r="H57" s="50"/>
      <c r="I57" s="38" t="s">
        <v>36</v>
      </c>
      <c r="J57" s="41">
        <f aca="true" t="shared" si="8" ref="J57:J69">IF(I57="Less(-)",-1,1)</f>
        <v>1</v>
      </c>
      <c r="K57" s="42" t="s">
        <v>37</v>
      </c>
      <c r="L57" s="42" t="s">
        <v>4</v>
      </c>
      <c r="M57" s="65"/>
      <c r="N57" s="39"/>
      <c r="O57" s="39"/>
      <c r="P57" s="44"/>
      <c r="Q57" s="39"/>
      <c r="R57" s="39"/>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5">
        <f aca="true" t="shared" si="9" ref="BA57:BA69">total_amount_ba($B$2,$D$2,D57,F57,J57,K57,M57)</f>
        <v>0</v>
      </c>
      <c r="BB57" s="46">
        <f aca="true" t="shared" si="10" ref="BB57:BB69">BA57+SUM(N57:AZ57)</f>
        <v>0</v>
      </c>
      <c r="BC57" s="35" t="str">
        <f aca="true" t="shared" si="11" ref="BC57:BC69">SpellNumber(L57,BB57)</f>
        <v>INR Zero Only</v>
      </c>
      <c r="IA57" s="36">
        <v>43</v>
      </c>
      <c r="IB57" s="67" t="s">
        <v>139</v>
      </c>
      <c r="IC57" s="36" t="s">
        <v>96</v>
      </c>
      <c r="ID57" s="36">
        <v>0</v>
      </c>
      <c r="IE57" s="37" t="s">
        <v>35</v>
      </c>
      <c r="IF57" s="37" t="s">
        <v>40</v>
      </c>
      <c r="IG57" s="37" t="s">
        <v>59</v>
      </c>
      <c r="IH57" s="37">
        <v>10</v>
      </c>
      <c r="II57" s="37" t="s">
        <v>35</v>
      </c>
    </row>
    <row r="58" spans="1:243" s="36" customFormat="1" ht="82.5" customHeight="1" hidden="1">
      <c r="A58" s="77">
        <v>44</v>
      </c>
      <c r="B58" s="78" t="s">
        <v>139</v>
      </c>
      <c r="C58" s="76" t="s">
        <v>97</v>
      </c>
      <c r="D58" s="79">
        <v>0</v>
      </c>
      <c r="E58" s="80" t="s">
        <v>35</v>
      </c>
      <c r="F58" s="81">
        <v>212.45</v>
      </c>
      <c r="G58" s="49"/>
      <c r="H58" s="50"/>
      <c r="I58" s="38" t="s">
        <v>36</v>
      </c>
      <c r="J58" s="41">
        <f t="shared" si="8"/>
        <v>1</v>
      </c>
      <c r="K58" s="42" t="s">
        <v>37</v>
      </c>
      <c r="L58" s="42" t="s">
        <v>4</v>
      </c>
      <c r="M58" s="65"/>
      <c r="N58" s="39"/>
      <c r="O58" s="39"/>
      <c r="P58" s="44"/>
      <c r="Q58" s="39"/>
      <c r="R58" s="39"/>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5">
        <f t="shared" si="9"/>
        <v>0</v>
      </c>
      <c r="BB58" s="46">
        <f t="shared" si="10"/>
        <v>0</v>
      </c>
      <c r="BC58" s="35" t="str">
        <f t="shared" si="11"/>
        <v>INR Zero Only</v>
      </c>
      <c r="IA58" s="36">
        <v>44</v>
      </c>
      <c r="IB58" s="67" t="s">
        <v>139</v>
      </c>
      <c r="IC58" s="36" t="s">
        <v>97</v>
      </c>
      <c r="ID58" s="36">
        <v>0</v>
      </c>
      <c r="IE58" s="37" t="s">
        <v>35</v>
      </c>
      <c r="IF58" s="37" t="s">
        <v>40</v>
      </c>
      <c r="IG58" s="37" t="s">
        <v>59</v>
      </c>
      <c r="IH58" s="37">
        <v>10</v>
      </c>
      <c r="II58" s="37" t="s">
        <v>35</v>
      </c>
    </row>
    <row r="59" spans="1:243" s="36" customFormat="1" ht="54" customHeight="1" hidden="1">
      <c r="A59" s="84">
        <v>45</v>
      </c>
      <c r="B59" s="78" t="s">
        <v>139</v>
      </c>
      <c r="C59" s="76" t="s">
        <v>98</v>
      </c>
      <c r="D59" s="86">
        <v>0</v>
      </c>
      <c r="E59" s="87" t="s">
        <v>109</v>
      </c>
      <c r="F59" s="81">
        <v>180.85</v>
      </c>
      <c r="G59" s="49"/>
      <c r="H59" s="50"/>
      <c r="I59" s="38" t="s">
        <v>36</v>
      </c>
      <c r="J59" s="41">
        <f t="shared" si="8"/>
        <v>1</v>
      </c>
      <c r="K59" s="42" t="s">
        <v>37</v>
      </c>
      <c r="L59" s="42" t="s">
        <v>4</v>
      </c>
      <c r="M59" s="65"/>
      <c r="N59" s="39"/>
      <c r="O59" s="39"/>
      <c r="P59" s="44"/>
      <c r="Q59" s="39"/>
      <c r="R59" s="39"/>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5">
        <f t="shared" si="9"/>
        <v>0</v>
      </c>
      <c r="BB59" s="46">
        <f t="shared" si="10"/>
        <v>0</v>
      </c>
      <c r="BC59" s="35" t="str">
        <f t="shared" si="11"/>
        <v>INR Zero Only</v>
      </c>
      <c r="IA59" s="36">
        <v>45</v>
      </c>
      <c r="IB59" s="67" t="s">
        <v>139</v>
      </c>
      <c r="IC59" s="36" t="s">
        <v>98</v>
      </c>
      <c r="ID59" s="36">
        <v>0</v>
      </c>
      <c r="IE59" s="37" t="s">
        <v>109</v>
      </c>
      <c r="IF59" s="37" t="s">
        <v>40</v>
      </c>
      <c r="IG59" s="37" t="s">
        <v>59</v>
      </c>
      <c r="IH59" s="37">
        <v>10</v>
      </c>
      <c r="II59" s="37" t="s">
        <v>35</v>
      </c>
    </row>
    <row r="60" spans="1:243" s="36" customFormat="1" ht="75" customHeight="1" hidden="1">
      <c r="A60" s="84">
        <v>45.1</v>
      </c>
      <c r="B60" s="78" t="s">
        <v>139</v>
      </c>
      <c r="C60" s="76" t="s">
        <v>99</v>
      </c>
      <c r="D60" s="86">
        <v>0</v>
      </c>
      <c r="E60" s="87" t="s">
        <v>109</v>
      </c>
      <c r="F60" s="81">
        <v>194.6</v>
      </c>
      <c r="G60" s="49"/>
      <c r="H60" s="50"/>
      <c r="I60" s="38" t="s">
        <v>36</v>
      </c>
      <c r="J60" s="41">
        <f t="shared" si="8"/>
        <v>1</v>
      </c>
      <c r="K60" s="42" t="s">
        <v>37</v>
      </c>
      <c r="L60" s="42" t="s">
        <v>4</v>
      </c>
      <c r="M60" s="65"/>
      <c r="N60" s="39"/>
      <c r="O60" s="39"/>
      <c r="P60" s="44"/>
      <c r="Q60" s="39"/>
      <c r="R60" s="39"/>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5">
        <f t="shared" si="9"/>
        <v>0</v>
      </c>
      <c r="BB60" s="46">
        <f t="shared" si="10"/>
        <v>0</v>
      </c>
      <c r="BC60" s="35" t="str">
        <f t="shared" si="11"/>
        <v>INR Zero Only</v>
      </c>
      <c r="IA60" s="36">
        <v>45.1</v>
      </c>
      <c r="IB60" s="67" t="s">
        <v>139</v>
      </c>
      <c r="IC60" s="36" t="s">
        <v>99</v>
      </c>
      <c r="ID60" s="36">
        <v>0</v>
      </c>
      <c r="IE60" s="37" t="s">
        <v>109</v>
      </c>
      <c r="IF60" s="37" t="s">
        <v>40</v>
      </c>
      <c r="IG60" s="37" t="s">
        <v>59</v>
      </c>
      <c r="IH60" s="37">
        <v>10</v>
      </c>
      <c r="II60" s="37" t="s">
        <v>35</v>
      </c>
    </row>
    <row r="61" spans="1:243" s="36" customFormat="1" ht="72.75" customHeight="1" hidden="1">
      <c r="A61" s="84">
        <v>46</v>
      </c>
      <c r="B61" s="78" t="s">
        <v>139</v>
      </c>
      <c r="C61" s="76" t="s">
        <v>100</v>
      </c>
      <c r="D61" s="86">
        <v>0</v>
      </c>
      <c r="E61" s="87" t="s">
        <v>109</v>
      </c>
      <c r="F61" s="81">
        <v>96.05</v>
      </c>
      <c r="G61" s="49"/>
      <c r="H61" s="50"/>
      <c r="I61" s="38" t="s">
        <v>36</v>
      </c>
      <c r="J61" s="41">
        <f t="shared" si="8"/>
        <v>1</v>
      </c>
      <c r="K61" s="42" t="s">
        <v>37</v>
      </c>
      <c r="L61" s="42" t="s">
        <v>4</v>
      </c>
      <c r="M61" s="65"/>
      <c r="N61" s="39"/>
      <c r="O61" s="39"/>
      <c r="P61" s="44"/>
      <c r="Q61" s="39"/>
      <c r="R61" s="39"/>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5">
        <f t="shared" si="9"/>
        <v>0</v>
      </c>
      <c r="BB61" s="46">
        <f t="shared" si="10"/>
        <v>0</v>
      </c>
      <c r="BC61" s="35" t="str">
        <f t="shared" si="11"/>
        <v>INR Zero Only</v>
      </c>
      <c r="IA61" s="36">
        <v>46</v>
      </c>
      <c r="IB61" s="67" t="s">
        <v>139</v>
      </c>
      <c r="IC61" s="36" t="s">
        <v>100</v>
      </c>
      <c r="ID61" s="36">
        <v>0</v>
      </c>
      <c r="IE61" s="37" t="s">
        <v>109</v>
      </c>
      <c r="IF61" s="37" t="s">
        <v>40</v>
      </c>
      <c r="IG61" s="37" t="s">
        <v>59</v>
      </c>
      <c r="IH61" s="37">
        <v>10</v>
      </c>
      <c r="II61" s="37" t="s">
        <v>35</v>
      </c>
    </row>
    <row r="62" spans="1:243" s="36" customFormat="1" ht="174.75" customHeight="1" hidden="1">
      <c r="A62" s="84">
        <v>47</v>
      </c>
      <c r="B62" s="78" t="s">
        <v>139</v>
      </c>
      <c r="C62" s="76" t="s">
        <v>101</v>
      </c>
      <c r="D62" s="86">
        <v>0</v>
      </c>
      <c r="E62" s="87" t="s">
        <v>128</v>
      </c>
      <c r="F62" s="81">
        <v>225.45</v>
      </c>
      <c r="G62" s="49"/>
      <c r="H62" s="50"/>
      <c r="I62" s="38" t="s">
        <v>36</v>
      </c>
      <c r="J62" s="41">
        <f t="shared" si="8"/>
        <v>1</v>
      </c>
      <c r="K62" s="42" t="s">
        <v>37</v>
      </c>
      <c r="L62" s="42" t="s">
        <v>4</v>
      </c>
      <c r="M62" s="65"/>
      <c r="N62" s="39"/>
      <c r="O62" s="39"/>
      <c r="P62" s="44"/>
      <c r="Q62" s="39"/>
      <c r="R62" s="39"/>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5">
        <f t="shared" si="9"/>
        <v>0</v>
      </c>
      <c r="BB62" s="46">
        <f t="shared" si="10"/>
        <v>0</v>
      </c>
      <c r="BC62" s="35" t="str">
        <f t="shared" si="11"/>
        <v>INR Zero Only</v>
      </c>
      <c r="IA62" s="36">
        <v>47</v>
      </c>
      <c r="IB62" s="67" t="s">
        <v>139</v>
      </c>
      <c r="IC62" s="36" t="s">
        <v>101</v>
      </c>
      <c r="ID62" s="36">
        <v>0</v>
      </c>
      <c r="IE62" s="37" t="s">
        <v>128</v>
      </c>
      <c r="IF62" s="37" t="s">
        <v>40</v>
      </c>
      <c r="IG62" s="37" t="s">
        <v>59</v>
      </c>
      <c r="IH62" s="37">
        <v>10</v>
      </c>
      <c r="II62" s="37" t="s">
        <v>35</v>
      </c>
    </row>
    <row r="63" spans="1:243" s="36" customFormat="1" ht="83.25" customHeight="1" hidden="1">
      <c r="A63" s="84">
        <v>48</v>
      </c>
      <c r="B63" s="78" t="s">
        <v>139</v>
      </c>
      <c r="C63" s="76" t="s">
        <v>102</v>
      </c>
      <c r="D63" s="86">
        <v>0</v>
      </c>
      <c r="E63" s="87" t="s">
        <v>128</v>
      </c>
      <c r="F63" s="81">
        <v>761.85</v>
      </c>
      <c r="G63" s="49"/>
      <c r="H63" s="50"/>
      <c r="I63" s="38" t="s">
        <v>36</v>
      </c>
      <c r="J63" s="41">
        <f t="shared" si="8"/>
        <v>1</v>
      </c>
      <c r="K63" s="42" t="s">
        <v>37</v>
      </c>
      <c r="L63" s="42" t="s">
        <v>4</v>
      </c>
      <c r="M63" s="65"/>
      <c r="N63" s="39"/>
      <c r="O63" s="39"/>
      <c r="P63" s="44"/>
      <c r="Q63" s="39"/>
      <c r="R63" s="39"/>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5">
        <f t="shared" si="9"/>
        <v>0</v>
      </c>
      <c r="BB63" s="46">
        <f t="shared" si="10"/>
        <v>0</v>
      </c>
      <c r="BC63" s="35" t="str">
        <f t="shared" si="11"/>
        <v>INR Zero Only</v>
      </c>
      <c r="IA63" s="36">
        <v>48</v>
      </c>
      <c r="IB63" s="67" t="s">
        <v>139</v>
      </c>
      <c r="IC63" s="36" t="s">
        <v>102</v>
      </c>
      <c r="ID63" s="36">
        <v>0</v>
      </c>
      <c r="IE63" s="37" t="s">
        <v>128</v>
      </c>
      <c r="IF63" s="37" t="s">
        <v>40</v>
      </c>
      <c r="IG63" s="37" t="s">
        <v>59</v>
      </c>
      <c r="IH63" s="37">
        <v>10</v>
      </c>
      <c r="II63" s="37" t="s">
        <v>35</v>
      </c>
    </row>
    <row r="64" spans="1:243" s="36" customFormat="1" ht="94.5" customHeight="1" hidden="1">
      <c r="A64" s="84">
        <v>49</v>
      </c>
      <c r="B64" s="78" t="s">
        <v>139</v>
      </c>
      <c r="C64" s="76" t="s">
        <v>103</v>
      </c>
      <c r="D64" s="86">
        <v>0</v>
      </c>
      <c r="E64" s="87" t="s">
        <v>128</v>
      </c>
      <c r="F64" s="81">
        <v>479.85</v>
      </c>
      <c r="G64" s="49"/>
      <c r="H64" s="50"/>
      <c r="I64" s="38" t="s">
        <v>36</v>
      </c>
      <c r="J64" s="41">
        <f t="shared" si="8"/>
        <v>1</v>
      </c>
      <c r="K64" s="42" t="s">
        <v>37</v>
      </c>
      <c r="L64" s="42" t="s">
        <v>4</v>
      </c>
      <c r="M64" s="65"/>
      <c r="N64" s="39"/>
      <c r="O64" s="39"/>
      <c r="P64" s="44"/>
      <c r="Q64" s="39"/>
      <c r="R64" s="39"/>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5">
        <f t="shared" si="9"/>
        <v>0</v>
      </c>
      <c r="BB64" s="46">
        <f t="shared" si="10"/>
        <v>0</v>
      </c>
      <c r="BC64" s="35" t="str">
        <f t="shared" si="11"/>
        <v>INR Zero Only</v>
      </c>
      <c r="IA64" s="36">
        <v>49</v>
      </c>
      <c r="IB64" s="67" t="s">
        <v>139</v>
      </c>
      <c r="IC64" s="36" t="s">
        <v>103</v>
      </c>
      <c r="ID64" s="36">
        <v>0</v>
      </c>
      <c r="IE64" s="37" t="s">
        <v>128</v>
      </c>
      <c r="IF64" s="37" t="s">
        <v>40</v>
      </c>
      <c r="IG64" s="37" t="s">
        <v>59</v>
      </c>
      <c r="IH64" s="37">
        <v>10</v>
      </c>
      <c r="II64" s="37" t="s">
        <v>35</v>
      </c>
    </row>
    <row r="65" spans="1:243" s="36" customFormat="1" ht="85.5" customHeight="1" hidden="1">
      <c r="A65" s="84">
        <v>50</v>
      </c>
      <c r="B65" s="78" t="s">
        <v>139</v>
      </c>
      <c r="C65" s="76" t="s">
        <v>104</v>
      </c>
      <c r="D65" s="86">
        <v>0</v>
      </c>
      <c r="E65" s="87" t="s">
        <v>128</v>
      </c>
      <c r="F65" s="81">
        <v>327.05</v>
      </c>
      <c r="G65" s="49"/>
      <c r="H65" s="50"/>
      <c r="I65" s="38" t="s">
        <v>36</v>
      </c>
      <c r="J65" s="41">
        <f t="shared" si="8"/>
        <v>1</v>
      </c>
      <c r="K65" s="42" t="s">
        <v>37</v>
      </c>
      <c r="L65" s="42" t="s">
        <v>4</v>
      </c>
      <c r="M65" s="65"/>
      <c r="N65" s="39"/>
      <c r="O65" s="39"/>
      <c r="P65" s="44"/>
      <c r="Q65" s="39"/>
      <c r="R65" s="39"/>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5">
        <f t="shared" si="9"/>
        <v>0</v>
      </c>
      <c r="BB65" s="46">
        <f t="shared" si="10"/>
        <v>0</v>
      </c>
      <c r="BC65" s="35" t="str">
        <f t="shared" si="11"/>
        <v>INR Zero Only</v>
      </c>
      <c r="IA65" s="36">
        <v>50</v>
      </c>
      <c r="IB65" s="67" t="s">
        <v>139</v>
      </c>
      <c r="IC65" s="36" t="s">
        <v>104</v>
      </c>
      <c r="ID65" s="36">
        <v>0</v>
      </c>
      <c r="IE65" s="37" t="s">
        <v>128</v>
      </c>
      <c r="IF65" s="37" t="s">
        <v>40</v>
      </c>
      <c r="IG65" s="37" t="s">
        <v>59</v>
      </c>
      <c r="IH65" s="37">
        <v>10</v>
      </c>
      <c r="II65" s="37" t="s">
        <v>35</v>
      </c>
    </row>
    <row r="66" spans="1:243" s="36" customFormat="1" ht="203.25" customHeight="1" hidden="1">
      <c r="A66" s="84">
        <v>51</v>
      </c>
      <c r="B66" s="78" t="s">
        <v>139</v>
      </c>
      <c r="C66" s="76" t="s">
        <v>105</v>
      </c>
      <c r="D66" s="86">
        <v>0</v>
      </c>
      <c r="E66" s="87" t="s">
        <v>35</v>
      </c>
      <c r="F66" s="81">
        <v>22983.25</v>
      </c>
      <c r="G66" s="49"/>
      <c r="H66" s="50"/>
      <c r="I66" s="38" t="s">
        <v>36</v>
      </c>
      <c r="J66" s="41">
        <f t="shared" si="8"/>
        <v>1</v>
      </c>
      <c r="K66" s="42" t="s">
        <v>37</v>
      </c>
      <c r="L66" s="42" t="s">
        <v>4</v>
      </c>
      <c r="M66" s="65"/>
      <c r="N66" s="39"/>
      <c r="O66" s="39"/>
      <c r="P66" s="44"/>
      <c r="Q66" s="39"/>
      <c r="R66" s="39"/>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5">
        <f t="shared" si="9"/>
        <v>0</v>
      </c>
      <c r="BB66" s="46">
        <f t="shared" si="10"/>
        <v>0</v>
      </c>
      <c r="BC66" s="35" t="str">
        <f t="shared" si="11"/>
        <v>INR Zero Only</v>
      </c>
      <c r="IA66" s="36">
        <v>51</v>
      </c>
      <c r="IB66" s="67" t="s">
        <v>139</v>
      </c>
      <c r="IC66" s="36" t="s">
        <v>105</v>
      </c>
      <c r="ID66" s="36">
        <v>0</v>
      </c>
      <c r="IE66" s="37" t="s">
        <v>35</v>
      </c>
      <c r="IF66" s="37" t="s">
        <v>40</v>
      </c>
      <c r="IG66" s="37" t="s">
        <v>59</v>
      </c>
      <c r="IH66" s="37">
        <v>10</v>
      </c>
      <c r="II66" s="37" t="s">
        <v>35</v>
      </c>
    </row>
    <row r="67" spans="1:243" s="36" customFormat="1" ht="244.5" customHeight="1" hidden="1">
      <c r="A67" s="84">
        <v>52</v>
      </c>
      <c r="B67" s="78" t="s">
        <v>139</v>
      </c>
      <c r="C67" s="76" t="s">
        <v>106</v>
      </c>
      <c r="D67" s="86">
        <v>0</v>
      </c>
      <c r="E67" s="87" t="s">
        <v>35</v>
      </c>
      <c r="F67" s="81">
        <v>6849.6</v>
      </c>
      <c r="G67" s="49"/>
      <c r="H67" s="50"/>
      <c r="I67" s="38" t="s">
        <v>36</v>
      </c>
      <c r="J67" s="41">
        <f t="shared" si="8"/>
        <v>1</v>
      </c>
      <c r="K67" s="42" t="s">
        <v>37</v>
      </c>
      <c r="L67" s="42" t="s">
        <v>4</v>
      </c>
      <c r="M67" s="65"/>
      <c r="N67" s="39"/>
      <c r="O67" s="39"/>
      <c r="P67" s="44"/>
      <c r="Q67" s="39"/>
      <c r="R67" s="39"/>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5">
        <f t="shared" si="9"/>
        <v>0</v>
      </c>
      <c r="BB67" s="46">
        <f t="shared" si="10"/>
        <v>0</v>
      </c>
      <c r="BC67" s="35" t="str">
        <f t="shared" si="11"/>
        <v>INR Zero Only</v>
      </c>
      <c r="IA67" s="36">
        <v>52</v>
      </c>
      <c r="IB67" s="67" t="s">
        <v>139</v>
      </c>
      <c r="IC67" s="36" t="s">
        <v>106</v>
      </c>
      <c r="ID67" s="36">
        <v>0</v>
      </c>
      <c r="IE67" s="37" t="s">
        <v>35</v>
      </c>
      <c r="IF67" s="37" t="s">
        <v>40</v>
      </c>
      <c r="IG67" s="37" t="s">
        <v>59</v>
      </c>
      <c r="IH67" s="37">
        <v>10</v>
      </c>
      <c r="II67" s="37" t="s">
        <v>35</v>
      </c>
    </row>
    <row r="68" spans="1:243" s="36" customFormat="1" ht="215.25" customHeight="1" hidden="1">
      <c r="A68" s="84">
        <v>53</v>
      </c>
      <c r="B68" s="78" t="s">
        <v>139</v>
      </c>
      <c r="C68" s="76" t="s">
        <v>107</v>
      </c>
      <c r="D68" s="86">
        <v>0</v>
      </c>
      <c r="E68" s="87" t="s">
        <v>35</v>
      </c>
      <c r="F68" s="81">
        <v>6088.6</v>
      </c>
      <c r="G68" s="49"/>
      <c r="H68" s="50"/>
      <c r="I68" s="38" t="s">
        <v>36</v>
      </c>
      <c r="J68" s="41">
        <f t="shared" si="8"/>
        <v>1</v>
      </c>
      <c r="K68" s="42" t="s">
        <v>37</v>
      </c>
      <c r="L68" s="42" t="s">
        <v>4</v>
      </c>
      <c r="M68" s="65"/>
      <c r="N68" s="39"/>
      <c r="O68" s="39"/>
      <c r="P68" s="44"/>
      <c r="Q68" s="39"/>
      <c r="R68" s="39"/>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5">
        <f t="shared" si="9"/>
        <v>0</v>
      </c>
      <c r="BB68" s="46">
        <f t="shared" si="10"/>
        <v>0</v>
      </c>
      <c r="BC68" s="35" t="str">
        <f t="shared" si="11"/>
        <v>INR Zero Only</v>
      </c>
      <c r="IA68" s="36">
        <v>53</v>
      </c>
      <c r="IB68" s="67" t="s">
        <v>139</v>
      </c>
      <c r="IC68" s="36" t="s">
        <v>107</v>
      </c>
      <c r="ID68" s="36">
        <v>0</v>
      </c>
      <c r="IE68" s="37" t="s">
        <v>35</v>
      </c>
      <c r="IF68" s="37" t="s">
        <v>40</v>
      </c>
      <c r="IG68" s="37" t="s">
        <v>59</v>
      </c>
      <c r="IH68" s="37">
        <v>10</v>
      </c>
      <c r="II68" s="37" t="s">
        <v>35</v>
      </c>
    </row>
    <row r="69" spans="1:243" s="36" customFormat="1" ht="69" customHeight="1" hidden="1">
      <c r="A69" s="77">
        <v>54</v>
      </c>
      <c r="B69" s="85" t="s">
        <v>139</v>
      </c>
      <c r="C69" s="76" t="s">
        <v>108</v>
      </c>
      <c r="D69" s="79">
        <v>0</v>
      </c>
      <c r="E69" s="83" t="s">
        <v>68</v>
      </c>
      <c r="F69" s="81">
        <v>339</v>
      </c>
      <c r="G69" s="49"/>
      <c r="H69" s="50"/>
      <c r="I69" s="38" t="s">
        <v>36</v>
      </c>
      <c r="J69" s="41">
        <f t="shared" si="8"/>
        <v>1</v>
      </c>
      <c r="K69" s="42" t="s">
        <v>37</v>
      </c>
      <c r="L69" s="42" t="s">
        <v>4</v>
      </c>
      <c r="M69" s="65"/>
      <c r="N69" s="39"/>
      <c r="O69" s="39"/>
      <c r="P69" s="44"/>
      <c r="Q69" s="39"/>
      <c r="R69" s="39"/>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5">
        <f t="shared" si="9"/>
        <v>0</v>
      </c>
      <c r="BB69" s="46">
        <f t="shared" si="10"/>
        <v>0</v>
      </c>
      <c r="BC69" s="35" t="str">
        <f t="shared" si="11"/>
        <v>INR Zero Only</v>
      </c>
      <c r="IA69" s="36">
        <v>54</v>
      </c>
      <c r="IB69" s="67" t="s">
        <v>139</v>
      </c>
      <c r="IC69" s="36" t="s">
        <v>108</v>
      </c>
      <c r="ID69" s="36">
        <v>0</v>
      </c>
      <c r="IE69" s="37" t="s">
        <v>68</v>
      </c>
      <c r="IF69" s="37" t="s">
        <v>40</v>
      </c>
      <c r="IG69" s="37" t="s">
        <v>59</v>
      </c>
      <c r="IH69" s="37">
        <v>10</v>
      </c>
      <c r="II69" s="37" t="s">
        <v>35</v>
      </c>
    </row>
    <row r="70" spans="1:243" s="36" customFormat="1" ht="48" customHeight="1">
      <c r="A70" s="51" t="s">
        <v>60</v>
      </c>
      <c r="B70" s="52"/>
      <c r="C70" s="53"/>
      <c r="D70" s="54"/>
      <c r="E70" s="54"/>
      <c r="F70" s="54"/>
      <c r="G70" s="54"/>
      <c r="H70" s="68"/>
      <c r="I70" s="68"/>
      <c r="J70" s="68"/>
      <c r="K70" s="68"/>
      <c r="L70" s="55"/>
      <c r="BA70" s="69">
        <f>SUM(BA13:BA69)</f>
        <v>737442.8</v>
      </c>
      <c r="BB70" s="70">
        <f>SUM(BB13:BB69)</f>
        <v>737442.8</v>
      </c>
      <c r="BC70" s="35" t="str">
        <f>SpellNumber($E$2,BB70)</f>
        <v>INR  Seven Lakh Thirty Seven Thousand Four Hundred &amp; Forty Two  and Paise Eighty Only</v>
      </c>
      <c r="IE70" s="37">
        <v>4</v>
      </c>
      <c r="IF70" s="37" t="s">
        <v>40</v>
      </c>
      <c r="IG70" s="37" t="s">
        <v>59</v>
      </c>
      <c r="IH70" s="37">
        <v>10</v>
      </c>
      <c r="II70" s="37" t="s">
        <v>35</v>
      </c>
    </row>
    <row r="71" spans="1:243" s="62" customFormat="1" ht="15">
      <c r="A71" s="52" t="s">
        <v>61</v>
      </c>
      <c r="B71" s="56"/>
      <c r="C71" s="57"/>
      <c r="D71" s="60"/>
      <c r="E71" s="71" t="s">
        <v>64</v>
      </c>
      <c r="F71" s="66"/>
      <c r="G71" s="58"/>
      <c r="H71" s="59"/>
      <c r="I71" s="59"/>
      <c r="J71" s="59"/>
      <c r="K71" s="60"/>
      <c r="L71" s="61"/>
      <c r="M71" s="72"/>
      <c r="O71" s="36"/>
      <c r="P71" s="36"/>
      <c r="Q71" s="36"/>
      <c r="R71" s="36"/>
      <c r="S71" s="36"/>
      <c r="BA71" s="73">
        <f>IF(ISBLANK(F71),0,IF(E71="Excess (+)",ROUND(BA70+(BA70*F71),2),IF(E71="Less (-)",ROUND(BA70+(BA70*F71*(-1)),2),IF(E71="At Par",BA70,0))))</f>
        <v>0</v>
      </c>
      <c r="BB71" s="74">
        <f>ROUND(BA71,0)</f>
        <v>0</v>
      </c>
      <c r="BC71" s="35" t="str">
        <f>SpellNumber($E$2,BB71)</f>
        <v>INR Zero Only</v>
      </c>
      <c r="IE71" s="63"/>
      <c r="IF71" s="63"/>
      <c r="IG71" s="63"/>
      <c r="IH71" s="63"/>
      <c r="II71" s="63"/>
    </row>
    <row r="72" spans="1:243" s="62" customFormat="1" ht="15">
      <c r="A72" s="51" t="s">
        <v>62</v>
      </c>
      <c r="B72" s="51"/>
      <c r="C72" s="89" t="str">
        <f>SpellNumber($E$2,BB71)</f>
        <v>INR Zero Only</v>
      </c>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IE72" s="63"/>
      <c r="IF72" s="63"/>
      <c r="IG72" s="63"/>
      <c r="IH72" s="63"/>
      <c r="II72" s="63"/>
    </row>
    <row r="73" ht="15"/>
    <row r="74" ht="15"/>
    <row r="75" ht="15"/>
    <row r="77" ht="15"/>
    <row r="78" ht="15"/>
    <row r="79" ht="15"/>
  </sheetData>
  <sheetProtection password="EEC8" sheet="1"/>
  <mergeCells count="8">
    <mergeCell ref="A9:BC9"/>
    <mergeCell ref="C72:BC72"/>
    <mergeCell ref="A1:L1"/>
    <mergeCell ref="A4:BC4"/>
    <mergeCell ref="A5:BC5"/>
    <mergeCell ref="A6:BC6"/>
    <mergeCell ref="A7:BC7"/>
    <mergeCell ref="B8:BC8"/>
  </mergeCells>
  <dataValidations count="21">
    <dataValidation type="list" allowBlank="1" showErrorMessage="1" sqref="E71">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1">
      <formula1>0</formula1>
      <formula2>99.9</formula2>
    </dataValidation>
    <dataValidation type="decimal" allowBlank="1" showInputMessage="1" showErrorMessage="1" promptTitle="Rate Entry" prompt="Please enter the Rate in Rupees for this item. " errorTitle="Invaid Entry" error="Only Numeric Values are allowed. " sqref="H28:H69">
      <formula1>0</formula1>
      <formula2>999999999999999</formula2>
    </dataValidation>
    <dataValidation allowBlank="1" showInputMessage="1" showErrorMessage="1" promptTitle="Item Description" prompt="Please enter Item Description in text" sqref="B28">
      <formula1>0</formula1>
      <formula2>0</formula2>
    </dataValidation>
    <dataValidation type="decimal" allowBlank="1" showInputMessage="1" showErrorMessage="1" promptTitle="Rate Entry" prompt="Please enter VAT charges in Rupees for this item. " errorTitle="Invaid Entry" error="Only Numeric Values are allowed. " sqref="M14:M6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8:G69 G13:H27">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1">
      <formula1>IF(E71="Select",-1,IF(E71="At Par",0,0))</formula1>
      <formula2>IF(E71="Select",-1,IF(E71="At Par",0,0.99))</formula2>
    </dataValidation>
    <dataValidation type="list" allowBlank="1" showErrorMessage="1" sqref="K13:K69">
      <formula1>"Partial Conversion,Full Conversion"</formula1>
      <formula2>0</formula2>
    </dataValidation>
    <dataValidation allowBlank="1" showInputMessage="1" showErrorMessage="1" promptTitle="Addition / Deduction" prompt="Please Choose the correct One" sqref="J13:J69">
      <formula1>0</formula1>
      <formula2>0</formula2>
    </dataValidation>
    <dataValidation type="list" showErrorMessage="1" sqref="I13:I69">
      <formula1>"Excess(+),Less(-)"</formula1>
      <formula2>0</formula2>
    </dataValidation>
    <dataValidation type="decimal" allowBlank="1" showErrorMessage="1" errorTitle="Invalid Entry" error="Only Numeric Values are allowed. " sqref="A13:A69">
      <formula1>0</formula1>
      <formula2>999999999999999</formula2>
    </dataValidation>
    <dataValidation allowBlank="1" showInputMessage="1" showErrorMessage="1" promptTitle="Itemcode/Make" prompt="Please enter text" sqref="C13:C6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6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9">
      <formula1>0</formula1>
      <formula2>999999999999999</formula2>
    </dataValidation>
    <dataValidation allowBlank="1" showInputMessage="1" showErrorMessage="1" promptTitle="Units" prompt="Please enter Units in text" sqref="E13:E69">
      <formula1>0</formula1>
      <formula2>0</formula2>
    </dataValidation>
    <dataValidation type="decimal" allowBlank="1" showInputMessage="1" showErrorMessage="1" promptTitle="Quantity" prompt="Please enter the Quantity for this item. " errorTitle="Invalid Entry" error="Only Numeric Values are allowed. " sqref="D13:D69 F13:F69">
      <formula1>0</formula1>
      <formula2>999999999999999</formula2>
    </dataValidation>
    <dataValidation type="list" allowBlank="1" showInputMessage="1" showErrorMessage="1" sqref="L64 L65 L66 L67 L13 L14 L15 L16 L17 L18 L19 L20 L21 L22 L23 L24 L25 L26 L27 L28 L29 L30 L31 L32 L33 L34 L35 L36 L37 L38 L39 L40 L41 L42 L43 L44 L45 L46 L47 L48 L49 L50 L51 L52 L53 L54 L55 L56 L57 L58 L59 L60 L61 L62 L63 L69 L68">
      <formula1>"INR"</formula1>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4" t="s">
        <v>63</v>
      </c>
      <c r="F6" s="94"/>
      <c r="G6" s="94"/>
      <c r="H6" s="94"/>
      <c r="I6" s="94"/>
      <c r="J6" s="94"/>
      <c r="K6" s="94"/>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2021-12-30T08:21:22Z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