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<sst xmlns="http://schemas.openxmlformats.org/spreadsheetml/2006/main" count="150" uniqueCount="66">
  <si>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</si>
  <si>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</si>
  <si>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</si>
  <si>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</si>
  <si>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</si>
  <si>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</si>
  <si>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</si>
  <si>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</si>
  <si>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</si>
  <si>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</si>
  <si>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</si>
  <si>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</si>
  <si>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</si>
  <si>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</si>
  <si>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</si>
  <si>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</si>
  <si>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</si>
  <si>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</si>
  <si>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</si>
  <si>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</si>
  <si>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</si>
  <si>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</si>
  <si>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</si>
  <si>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</si>
  <si>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</si>
  <si>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</si>
  <si>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</si>
  <si>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</si>
  <si>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</si>
  <si>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</si>
  <si>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</si>
  <si>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</si>
  <si>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</si>
  <si>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</si>
  <si>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</si>
  <si>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</si>
  <si>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</si>
  <si>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</si>
  <si>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</si>
  <si>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</si>
  <si>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</si>
  <si>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</si>
  <si>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</si>
  <si>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</si>
  <si>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</si>
  <si>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</si>
  <si>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</si>
  <si>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</si>
  <si>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</si>
  <si>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</si>
  <si>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</si>
  <si>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</si>
  <si>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Udita Uday Ghosh,Asst. Professor,  Dept. of Chemical Engh. &amp; Tech., IIT(BHU) Varanasi</t>
  </si>
  <si>
    <t>Name of Work: Supply of High Pressure Mass Flow Controllers in the Dept. of Chemical Engh. &amp; Tech., IIT (BHU) Varanasi</t>
  </si>
  <si>
    <r>
      <rPr>
        <b/>
        <sz val="14"/>
        <color indexed="8"/>
        <rFont val="Times New Roman"/>
        <family val="1"/>
      </rPr>
      <t xml:space="preserve">1. Carbon dioxide High Pressure Mass Flow Controller  </t>
    </r>
    <r>
      <rPr>
        <sz val="14"/>
        <color indexed="8"/>
        <rFont val="Times New Roman"/>
        <family val="1"/>
      </rPr>
      <t xml:space="preserve"> (As per Technical specification given in Annexure-1)</t>
    </r>
  </si>
  <si>
    <r>
      <rPr>
        <b/>
        <sz val="14"/>
        <color indexed="8"/>
        <rFont val="Times New Roman"/>
        <family val="1"/>
      </rPr>
      <t xml:space="preserve">2. Hydrogen High Pressure Mass Flow Controller </t>
    </r>
    <r>
      <rPr>
        <sz val="14"/>
        <color indexed="8"/>
        <rFont val="Times New Roman"/>
        <family val="1"/>
      </rPr>
      <t xml:space="preserve"> (As per Technical specification given in Annexure-1)</t>
    </r>
  </si>
  <si>
    <r>
      <rPr>
        <b/>
        <sz val="14"/>
        <color indexed="8"/>
        <rFont val="Times New Roman"/>
        <family val="1"/>
      </rPr>
      <t xml:space="preserve">3. Nitrogen High Pressure Mass Flow Controller  </t>
    </r>
    <r>
      <rPr>
        <sz val="14"/>
        <color indexed="8"/>
        <rFont val="Times New Roman"/>
        <family val="1"/>
      </rPr>
      <t xml:space="preserve"> (As per Technical specification given in Annexure-1)</t>
    </r>
  </si>
  <si>
    <r>
      <rPr>
        <b/>
        <sz val="14"/>
        <color indexed="8"/>
        <rFont val="Times New Roman"/>
        <family val="1"/>
      </rPr>
      <t xml:space="preserve">4. Mass flow controller display  </t>
    </r>
    <r>
      <rPr>
        <sz val="14"/>
        <color indexed="8"/>
        <rFont val="Times New Roman"/>
        <family val="1"/>
      </rPr>
      <t xml:space="preserve"> (As per Technical specification given in Annexure-1)</t>
    </r>
  </si>
  <si>
    <t>item2</t>
  </si>
  <si>
    <t>item3</t>
  </si>
  <si>
    <t>item4</t>
  </si>
  <si>
    <t>1. Carbon dioxide High Pressure Mass Flow Controller   (As per Technical specification given in Annexure-1)</t>
  </si>
  <si>
    <t>2. Hydrogen High Pressure Mass Flow Controller  (As per Technical specification given in Annexure-1)</t>
  </si>
  <si>
    <t>3. Nitrogen High Pressure Mass Flow Controller   (As per Technical specification given in Annexure-1)</t>
  </si>
  <si>
    <t>4. Mass flow controller display   (As per Technical specification given in Annexure-1)</t>
  </si>
  <si>
    <t>Contract No:  IIT(BHU)/Che/2021-22/SK/117, Dated 24.01.2022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</si>
</sst>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1" zoomScaleNormal="71" zoomScalePageLayoutView="0" workbookViewId="0" topLeftCell="A1">
      <selection activeCell="BA22" sqref="BA2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61</v>
      </c>
      <c r="IC14" s="39" t="s">
        <v>25</v>
      </c>
      <c r="ID14" s="39">
        <v>1</v>
      </c>
      <c r="IE14" s="40" t="s">
        <v>27</v>
      </c>
      <c r="IF14" s="40" t="s">
        <v>30</v>
      </c>
      <c r="IG14" s="40" t="s">
        <v>25</v>
      </c>
      <c r="IH14" s="40">
        <v>123.223</v>
      </c>
      <c r="II14" s="40" t="s">
        <v>27</v>
      </c>
    </row>
    <row r="15" spans="1:243" s="39" customFormat="1" ht="72.75" customHeight="1">
      <c r="A15" s="25">
        <v>1.02</v>
      </c>
      <c r="B15" s="78" t="s">
        <v>55</v>
      </c>
      <c r="C15" s="76" t="s">
        <v>58</v>
      </c>
      <c r="D15" s="75">
        <v>2</v>
      </c>
      <c r="E15" s="28" t="s">
        <v>27</v>
      </c>
      <c r="F15" s="41">
        <v>1100000</v>
      </c>
      <c r="G15" s="42"/>
      <c r="H15" s="43"/>
      <c r="I15" s="41" t="s">
        <v>28</v>
      </c>
      <c r="J15" s="44">
        <f>IF(I15="Less(-)",-1,1)</f>
        <v>1</v>
      </c>
      <c r="K15" s="45" t="s">
        <v>29</v>
      </c>
      <c r="L15" s="45" t="s">
        <v>4</v>
      </c>
      <c r="M15" s="71"/>
      <c r="N15" s="79"/>
      <c r="O15" s="42">
        <f>(M15*N15%)*D15</f>
        <v>0</v>
      </c>
      <c r="P15" s="80"/>
      <c r="Q15" s="79"/>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BA15+SUM(O15:AZ15)</f>
        <v>0</v>
      </c>
      <c r="BC15" s="38" t="str">
        <f>SpellNumber(L15,BB15)</f>
        <v>INR Zero Only</v>
      </c>
      <c r="IA15" s="39">
        <v>1.02</v>
      </c>
      <c r="IB15" s="77" t="s">
        <v>62</v>
      </c>
      <c r="IC15" s="39" t="s">
        <v>58</v>
      </c>
      <c r="ID15" s="39">
        <v>2</v>
      </c>
      <c r="IE15" s="40" t="s">
        <v>27</v>
      </c>
      <c r="IF15" s="40" t="s">
        <v>30</v>
      </c>
      <c r="IG15" s="40" t="s">
        <v>25</v>
      </c>
      <c r="IH15" s="40">
        <v>123.223</v>
      </c>
      <c r="II15" s="40" t="s">
        <v>27</v>
      </c>
    </row>
    <row r="16" spans="1:243" s="39" customFormat="1" ht="72.75" customHeight="1">
      <c r="A16" s="25">
        <v>1.03</v>
      </c>
      <c r="B16" s="78" t="s">
        <v>56</v>
      </c>
      <c r="C16" s="76" t="s">
        <v>59</v>
      </c>
      <c r="D16" s="75">
        <v>3</v>
      </c>
      <c r="E16" s="28" t="s">
        <v>27</v>
      </c>
      <c r="F16" s="41">
        <v>1100000</v>
      </c>
      <c r="G16" s="42"/>
      <c r="H16" s="43"/>
      <c r="I16" s="41" t="s">
        <v>28</v>
      </c>
      <c r="J16" s="44">
        <f>IF(I16="Less(-)",-1,1)</f>
        <v>1</v>
      </c>
      <c r="K16" s="45" t="s">
        <v>29</v>
      </c>
      <c r="L16" s="45" t="s">
        <v>4</v>
      </c>
      <c r="M16" s="71"/>
      <c r="N16" s="79"/>
      <c r="O16" s="42">
        <f>(M16*N16%)*D16</f>
        <v>0</v>
      </c>
      <c r="P16" s="80"/>
      <c r="Q16" s="79"/>
      <c r="R16" s="42"/>
      <c r="S16" s="46"/>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BA16+SUM(O16:AZ16)</f>
        <v>0</v>
      </c>
      <c r="BC16" s="38" t="str">
        <f>SpellNumber(L16,BB16)</f>
        <v>INR Zero Only</v>
      </c>
      <c r="IA16" s="39">
        <v>1.03</v>
      </c>
      <c r="IB16" s="77" t="s">
        <v>63</v>
      </c>
      <c r="IC16" s="39" t="s">
        <v>59</v>
      </c>
      <c r="ID16" s="39">
        <v>3</v>
      </c>
      <c r="IE16" s="40" t="s">
        <v>27</v>
      </c>
      <c r="IF16" s="40" t="s">
        <v>30</v>
      </c>
      <c r="IG16" s="40" t="s">
        <v>25</v>
      </c>
      <c r="IH16" s="40">
        <v>123.223</v>
      </c>
      <c r="II16" s="40" t="s">
        <v>27</v>
      </c>
    </row>
    <row r="17" spans="1:243" s="39" customFormat="1" ht="72.75" customHeight="1">
      <c r="A17" s="25">
        <v>1.04</v>
      </c>
      <c r="B17" s="78" t="s">
        <v>57</v>
      </c>
      <c r="C17" s="76" t="s">
        <v>60</v>
      </c>
      <c r="D17" s="75">
        <v>6</v>
      </c>
      <c r="E17" s="28" t="s">
        <v>27</v>
      </c>
      <c r="F17" s="41">
        <v>1100000</v>
      </c>
      <c r="G17" s="42"/>
      <c r="H17" s="43"/>
      <c r="I17" s="41" t="s">
        <v>28</v>
      </c>
      <c r="J17" s="44">
        <f>IF(I17="Less(-)",-1,1)</f>
        <v>1</v>
      </c>
      <c r="K17" s="45" t="s">
        <v>29</v>
      </c>
      <c r="L17" s="45" t="s">
        <v>4</v>
      </c>
      <c r="M17" s="71"/>
      <c r="N17" s="79"/>
      <c r="O17" s="42">
        <f>(M17*N17%)*D17</f>
        <v>0</v>
      </c>
      <c r="P17" s="80"/>
      <c r="Q17" s="79"/>
      <c r="R17" s="42"/>
      <c r="S17" s="46"/>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total_amount_ba($B$2,$D$2,D17,F17,J17,K17,M17)*D17</f>
        <v>0</v>
      </c>
      <c r="BB17" s="50">
        <f>BA17+SUM(O17:AZ17)</f>
        <v>0</v>
      </c>
      <c r="BC17" s="38" t="str">
        <f>SpellNumber(L17,BB17)</f>
        <v>INR Zero Only</v>
      </c>
      <c r="IA17" s="39">
        <v>1.04</v>
      </c>
      <c r="IB17" s="77" t="s">
        <v>64</v>
      </c>
      <c r="IC17" s="39" t="s">
        <v>60</v>
      </c>
      <c r="ID17" s="39">
        <v>6</v>
      </c>
      <c r="IE17" s="40" t="s">
        <v>27</v>
      </c>
      <c r="IF17" s="40" t="s">
        <v>30</v>
      </c>
      <c r="IG17" s="40" t="s">
        <v>25</v>
      </c>
      <c r="IH17" s="40">
        <v>123.223</v>
      </c>
      <c r="II17" s="40" t="s">
        <v>27</v>
      </c>
    </row>
    <row r="18" spans="1:243" s="39" customFormat="1" ht="42" customHeight="1">
      <c r="A18" s="51" t="s">
        <v>32</v>
      </c>
      <c r="B18" s="74"/>
      <c r="C18" s="53"/>
      <c r="D18" s="54"/>
      <c r="E18" s="54"/>
      <c r="F18" s="54"/>
      <c r="G18" s="54"/>
      <c r="H18" s="55"/>
      <c r="I18" s="55"/>
      <c r="J18" s="55"/>
      <c r="K18" s="55"/>
      <c r="L18" s="56"/>
      <c r="BA18" s="57">
        <f>SUM(BA13:BA17)</f>
        <v>0</v>
      </c>
      <c r="BB18" s="57">
        <f>SUM(BB13:BB17)</f>
        <v>0</v>
      </c>
      <c r="BC18" s="38" t="str">
        <f>SpellNumber($E$2,BB18)</f>
        <v>INR Zero Only</v>
      </c>
      <c r="IE18" s="40">
        <v>4</v>
      </c>
      <c r="IF18" s="40" t="s">
        <v>31</v>
      </c>
      <c r="IG18" s="40" t="s">
        <v>33</v>
      </c>
      <c r="IH18" s="40">
        <v>10</v>
      </c>
      <c r="II18" s="40" t="s">
        <v>27</v>
      </c>
    </row>
    <row r="19" spans="1:243" s="66" customFormat="1" ht="12.75" customHeight="1" hidden="1">
      <c r="A19" s="52" t="s">
        <v>34</v>
      </c>
      <c r="B19" s="58"/>
      <c r="C19" s="59"/>
      <c r="D19" s="60"/>
      <c r="E19" s="72" t="s">
        <v>35</v>
      </c>
      <c r="F19" s="73"/>
      <c r="G19" s="61"/>
      <c r="H19" s="62"/>
      <c r="I19" s="62"/>
      <c r="J19" s="62"/>
      <c r="K19" s="63"/>
      <c r="L19" s="64"/>
      <c r="M19" s="65" t="s">
        <v>36</v>
      </c>
      <c r="O19" s="39"/>
      <c r="P19" s="39"/>
      <c r="Q19" s="39"/>
      <c r="R19" s="39"/>
      <c r="S19" s="39"/>
      <c r="BA19" s="67">
        <f>IF(ISBLANK(F19),0,IF(E19="Excess (+)",ROUND(BA18+(BA18*F19),2),IF(E19="Less (-)",ROUND(BA18+(BA18*F19*(-1)),2),0)))</f>
        <v>0</v>
      </c>
      <c r="BB19" s="68">
        <f>ROUND(BA19,0)</f>
        <v>0</v>
      </c>
      <c r="BC19" s="69" t="str">
        <f>SpellNumber(L19,BB19)</f>
        <v> Zero Only</v>
      </c>
      <c r="IE19" s="70"/>
      <c r="IF19" s="70"/>
      <c r="IG19" s="70"/>
      <c r="IH19" s="70"/>
      <c r="II19" s="70"/>
    </row>
    <row r="20" spans="1:243" s="66" customFormat="1" ht="43.5" customHeight="1">
      <c r="A20" s="51" t="s">
        <v>37</v>
      </c>
      <c r="B20" s="51"/>
      <c r="C20" s="83" t="str">
        <f>SpellNumber($E$2,BB18)</f>
        <v>INR Zero Only</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IE20" s="70"/>
      <c r="IF20" s="70"/>
      <c r="IG20" s="70"/>
      <c r="IH20" s="70"/>
      <c r="II20" s="70"/>
    </row>
    <row r="21" ht="15"/>
    <row r="22" ht="15"/>
    <row r="23" ht="15"/>
    <row r="25" ht="15"/>
  </sheetData>
  <sheetProtection password="EEC8" sheet="1"/>
  <mergeCells count="8">
    <mergeCell ref="A9:BC9"/>
    <mergeCell ref="C20:BC20"/>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allowBlank="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list" allowBlank="1" showInputMessage="1" showErrorMessage="1" sqref="L15 L13 L14 L17 L16">
      <formula1>"INR"</formula1>
    </dataValidation>
    <dataValidation type="decimal" allowBlank="1" showInputMessage="1" showErrorMessage="1" promptTitle="GST Pertentage" prompt="Please enter GST Pertentage for this item. " errorTitle="Invaid Entry" error="Only Numeric Values are allowed. " sqref="N14:N17">
      <formula1>0</formula1>
      <formula2>999999999999999</formula2>
    </dataValidation>
    <dataValidation type="decimal" allowBlank="1" showInputMessage="1" showErrorMessage="1" promptTitle="GST Amount" prompt="GST Amount in Rupees for this item. " errorTitle="Invaid Entry" error="Only Numeric Values are allowed. " sqref="O14:O17">
      <formula1>0</formula1>
      <formula2>999999999999999</formula2>
    </dataValidation>
    <dataValidation allowBlank="1" showInputMessage="1" showErrorMessage="1" promptTitle="Freight Charges" prompt="Please enter Freight Charges (Uploading and stacking) in Rupees for this item, if any." sqref="P14:P17"/>
    <dataValidation type="decimal" allowBlank="1" showInputMessage="1" showErrorMessage="1" promptTitle="Any other Taxes/Duties/Levies" prompt="Please enter any other Taxes/Duties/Levies in Rupees for this item, if any." errorTitle="Invaid Entry" error="Only Numeric Values are allowed. " sqref="Q14:Q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2022-02-08T09:35:03Z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