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<sst xmlns="http://schemas.openxmlformats.org/spreadsheetml/2006/main" count="380" uniqueCount="133">
  <si>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</si>
  <si>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</si>
  <si>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</si>
  <si>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</si>
  <si>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</si>
  <si>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</si>
  <si>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</si>
  <si>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</si>
  <si>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</si>
  <si>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</si>
  <si>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</si>
  <si>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</si>
  <si>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</si>
  <si>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</si>
  <si>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</si>
  <si>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</si>
  <si>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</si>
  <si>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</si>
  <si>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</si>
  <si>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</si>
  <si>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</si>
  <si>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</si>
  <si>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</si>
  <si>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</si>
  <si>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</si>
  <si>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</si>
  <si>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</si>
  <si>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</si>
  <si>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</si>
  <si>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</si>
  <si>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</si>
  <si>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</si>
  <si>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</si>
  <si>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</si>
  <si>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</si>
  <si>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</si>
  <si>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</si>
  <si>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</si>
  <si>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</si>
  <si>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</si>
  <si>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</si>
  <si>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</si>
  <si>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</si>
  <si>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</si>
  <si>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</si>
  <si>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</si>
  <si>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</si>
  <si>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</si>
  <si>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</si>
  <si>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</si>
  <si>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</si>
  <si>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</si>
  <si>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</si>
  <si>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</si>
  <si>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</si>
  <si>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</si>
  <si>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</si>
  <si>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</si>
  <si>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</si>
  <si>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</si>
  <si>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</si>
  <si>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</si>
  <si>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</si>
  <si>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</si>
  <si>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</si>
  <si>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</si>
  <si>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</si>
  <si>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</si>
  <si>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</si>
  <si>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</si>
  <si>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</si>
  <si>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</si>
  <si>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</si>
  <si>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</si>
  <si>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</si>
  <si>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</si>
  <si>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</si>
  <si>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</si>
  <si>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</si>
  <si>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</si>
  <si>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</si>
  <si>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</si>
  <si>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</si>
  <si>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</si>
  <si>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</si>
  <si>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</si>
  <si>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</si>
  <si>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</si>
  <si>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</si>
  <si>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</si>
  <si>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</si>
  <si>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</si>
  <si>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</si>
  <si>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</si>
  <si>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</si>
  <si>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</si>
  <si>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</si>
  <si>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</si>
  <si>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</si>
  <si>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</si>
  <si>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</si>
  <si>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</si>
  <si>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</si>
  <si>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</si>
  <si>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</si>
  <si>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</si>
  <si>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 xml:space="preserve">Demolishing brick work manually/ by mechanical means including stacking of serviceable material and disposal of unserviceable material within 50 metres lead as per direction of Engineer-in-charge.
In cement mortar (15.7.4) </t>
  </si>
  <si>
    <t>Providing and laying in position cement concrete of specified grade excluding the cost of centering and shuttering - All work upto plinth level 1:2:4 (1 Cement : 2 coarse sand : 4 graded stone  aggregate 20 mm nominal size) (4.1.3)</t>
  </si>
  <si>
    <t>Brick work with common burnt clay F.P.S. (non modular) bricks of class designation 75 in superstructure above plinth level upto floor V level in all shapes and sizes in:
Cement mortar 1:6 ( 1 cement : 6 coarse sand) (6.4.2)</t>
  </si>
  <si>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</si>
  <si>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t>Reinforcement for R.C.C. work including straightening, cutting, bending, placing in position and binding all complete . 
Thermo-Mechanically Treated bars of grade Fe-500D or more (5.22.6)</t>
  </si>
  <si>
    <t>Centering and shuttering including strutting, propping etc. and  removal of form for:
Suspended floors, roofs, landings, balconies and access platform (5.9.3)</t>
  </si>
  <si>
    <t>Half brick masonry with common burnt clay F.P.S. (non modular) bricks of class designation 75 in superstructure above plinth level up to floor V level  :
Cement mortar 1:4 (1 Cement : 4 coarse sand) (6.13.2)</t>
  </si>
  <si>
    <t xml:space="preserve">12 mm cement plaster of mix : 
1:6 (1 cement : 6 coarse sand)   (13.4.2)    </t>
  </si>
  <si>
    <t xml:space="preserve">15 mm cement plaster on rough side of single or half brick wall  of mix :                       
1:6 (1 cement : 6 coarse sand) (13.5.2) </t>
  </si>
  <si>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
Area of slab over 0.50 sqm (8.2.2.2)</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</si>
  <si>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Size of Tile  600 x 600 mm (11.49.2)</t>
  </si>
  <si>
    <r>
      <t xml:space="preserve">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</si>
  <si>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</si>
  <si>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</si>
  <si>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New work (two or more coats) over and including water thinnable priming coat with cement primer  (13.41.1)                  </t>
  </si>
  <si>
    <t>Distempering with 1st quality acrylic distember (Ready mix) having VOC content less than 50 grams/ litre of approved brand and manufacture to give an even shade :
Old work (one or more coats) (13.90.1)</t>
  </si>
  <si>
    <t>Painting with synthetic enamel paint of approved brand and manufacture of required colour to give an even shade :                    
 One or more coats on old work (13.99.1)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</si>
  <si>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</si>
  <si>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</si>
  <si>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r>
      <t xml:space="preserve">Providing and fixing 100mm brass locks (best make of approved quality) for aluminium doors including necessary cutting and making good etc.complete. </t>
    </r>
    <r>
      <rPr>
        <b/>
        <sz val="10"/>
        <rFont val="Times New Roman"/>
        <family val="1"/>
      </rPr>
      <t>(21.13)</t>
    </r>
  </si>
  <si>
    <t xml:space="preserve">Providing and fixing aluminium tower bolts ISI marked anodised ( anodic coating not less than grade AC 10 as per IS : 1868 ) transparent or dyed to required colour or shade with necessary screws etc. complete: 
150x10 mm (9.97.4)                                             </t>
  </si>
  <si>
    <t xml:space="preserve">Providing and fixing aluminium handles ISI marked anodised (anodic coating not less than grade AC 10 as per IS : 1868) transparent or dyed to required colour or shade with necessary screws etc. complete:
100 mm (9.100.2) </t>
  </si>
  <si>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</si>
  <si>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Kg</t>
  </si>
  <si>
    <t>kg</t>
  </si>
  <si>
    <t>Name of Work: Construction of R.C.C. platform, P/F of tiles, aluminium shutter and paintingwork in lab of Dr. Rajesh kumar Upadhyay, Department of Chemical Engineering, IIT(BHU) Varanasi</t>
  </si>
  <si>
    <t>Contract No:   IIT(BHU)/IWD/CT-05/2022-23/286 Dated 07.06.2022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</si>
</sst>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style="thin"/>
      <right style="thin"/>
      <top style="hair"/>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Border="1" applyAlignment="1">
      <alignment horizontal="justify" vertical="top" wrapText="1"/>
    </xf>
    <xf numFmtId="0" fontId="25" fillId="0" borderId="23" xfId="0" applyFont="1" applyBorder="1" applyAlignment="1">
      <alignment horizontal="justify" vertical="top" wrapText="1" shrinkToFit="1"/>
    </xf>
    <xf numFmtId="0" fontId="25" fillId="0" borderId="21" xfId="0" applyFont="1" applyBorder="1" applyAlignment="1">
      <alignment horizontal="justify" vertical="top" wrapText="1"/>
    </xf>
    <xf numFmtId="0" fontId="25" fillId="0" borderId="21" xfId="0" applyFont="1" applyBorder="1" applyAlignment="1">
      <alignment horizontal="justify" vertical="top" wrapText="1" shrinkToFit="1"/>
    </xf>
    <xf numFmtId="2" fontId="25" fillId="0" borderId="22" xfId="0" applyNumberFormat="1" applyFont="1" applyBorder="1" applyAlignment="1">
      <alignment horizontal="right" wrapText="1"/>
    </xf>
    <xf numFmtId="2" fontId="25" fillId="0" borderId="22" xfId="0" applyNumberFormat="1" applyFont="1" applyBorder="1" applyAlignment="1">
      <alignment horizontal="right" wrapText="1" shrinkToFit="1"/>
    </xf>
    <xf numFmtId="2" fontId="25" fillId="0" borderId="23" xfId="0" applyNumberFormat="1" applyFont="1" applyBorder="1" applyAlignment="1">
      <alignment horizontal="right" wrapText="1" shrinkToFit="1"/>
    </xf>
    <xf numFmtId="2" fontId="25" fillId="0" borderId="24" xfId="0" applyNumberFormat="1" applyFont="1" applyBorder="1" applyAlignment="1">
      <alignment horizontal="right" wrapText="1" shrinkToFit="1"/>
    </xf>
    <xf numFmtId="2" fontId="25" fillId="0" borderId="22" xfId="0" applyNumberFormat="1" applyFont="1" applyFill="1" applyBorder="1" applyAlignment="1">
      <alignment horizontal="right" wrapText="1"/>
    </xf>
    <xf numFmtId="2" fontId="25" fillId="0" borderId="21" xfId="0" applyNumberFormat="1" applyFont="1" applyBorder="1" applyAlignment="1">
      <alignment horizontal="right"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5"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9"/>
  <sheetViews>
    <sheetView showGridLines="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3" t="str">
        <f>B2&amp;" BoQ"</f>
        <v>Percentage BoQ</v>
      </c>
      <c r="B1" s="93"/>
      <c r="C1" s="93"/>
      <c r="D1" s="93"/>
      <c r="E1" s="93"/>
      <c r="F1" s="93"/>
      <c r="G1" s="93"/>
      <c r="H1" s="93"/>
      <c r="I1" s="93"/>
      <c r="J1" s="93"/>
      <c r="K1" s="93"/>
      <c r="L1" s="93"/>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94" t="s">
        <v>69</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10"/>
      <c r="IF4" s="10"/>
      <c r="IG4" s="10"/>
      <c r="IH4" s="10"/>
      <c r="II4" s="10"/>
    </row>
    <row r="5" spans="1:243" s="9" customFormat="1" ht="36" customHeight="1">
      <c r="A5" s="94" t="s">
        <v>131</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10"/>
      <c r="IF5" s="10"/>
      <c r="IG5" s="10"/>
      <c r="IH5" s="10"/>
      <c r="II5" s="10"/>
    </row>
    <row r="6" spans="1:243" s="9" customFormat="1" ht="27" customHeight="1">
      <c r="A6" s="94" t="s">
        <v>132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10"/>
      <c r="IF6" s="10"/>
      <c r="IG6" s="10"/>
      <c r="IH6" s="10"/>
      <c r="II6" s="10"/>
    </row>
    <row r="7" spans="1:243" s="9" customFormat="1" ht="15" hidden="1">
      <c r="A7" s="95" t="s">
        <v>7</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10"/>
      <c r="IF7" s="10"/>
      <c r="IG7" s="10"/>
      <c r="IH7" s="10"/>
      <c r="II7" s="10"/>
    </row>
    <row r="8" spans="1:243" s="12" customFormat="1" ht="60">
      <c r="A8" s="11" t="s">
        <v>66</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13"/>
      <c r="IF8" s="13"/>
      <c r="IG8" s="13"/>
      <c r="IH8" s="13"/>
      <c r="II8" s="13"/>
    </row>
    <row r="9" spans="1:243" s="14" customFormat="1" ht="15">
      <c r="A9" s="91" t="s">
        <v>8</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76</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78</v>
      </c>
      <c r="IC13" s="38" t="s">
        <v>34</v>
      </c>
      <c r="IE13" s="39"/>
      <c r="IF13" s="39" t="s">
        <v>35</v>
      </c>
      <c r="IG13" s="39" t="s">
        <v>36</v>
      </c>
      <c r="IH13" s="39">
        <v>10</v>
      </c>
      <c r="II13" s="39" t="s">
        <v>37</v>
      </c>
    </row>
    <row r="14" spans="1:243" s="38" customFormat="1" ht="42" customHeight="1">
      <c r="A14" s="22">
        <v>1</v>
      </c>
      <c r="B14" s="81" t="s">
        <v>106</v>
      </c>
      <c r="C14" s="24" t="s">
        <v>38</v>
      </c>
      <c r="D14" s="78">
        <v>1</v>
      </c>
      <c r="E14" s="79" t="s">
        <v>79</v>
      </c>
      <c r="F14" s="85">
        <v>1469.9</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1469.9</v>
      </c>
      <c r="BB14" s="48">
        <f aca="true" t="shared" si="2" ref="BB14:BB24">BA14+SUM(N14:AZ14)</f>
        <v>1469.9</v>
      </c>
      <c r="BC14" s="37" t="str">
        <f aca="true" t="shared" si="3" ref="BC14:BC24">SpellNumber(L14,BB14)</f>
        <v>INR  One Thousand Four Hundred &amp; Sixty Nine  and Paise Ninety Only</v>
      </c>
      <c r="IA14" s="38">
        <v>1</v>
      </c>
      <c r="IB14" s="77" t="s">
        <v>83</v>
      </c>
      <c r="IC14" s="38" t="s">
        <v>38</v>
      </c>
      <c r="ID14" s="38">
        <v>1446</v>
      </c>
      <c r="IE14" s="39" t="s">
        <v>79</v>
      </c>
      <c r="IF14" s="39" t="s">
        <v>42</v>
      </c>
      <c r="IG14" s="39" t="s">
        <v>36</v>
      </c>
      <c r="IH14" s="39">
        <v>123.223</v>
      </c>
      <c r="II14" s="39" t="s">
        <v>39</v>
      </c>
    </row>
    <row r="15" spans="1:243" s="38" customFormat="1" ht="41.25" customHeight="1">
      <c r="A15" s="22">
        <v>2</v>
      </c>
      <c r="B15" s="82" t="s">
        <v>107</v>
      </c>
      <c r="C15" s="24" t="s">
        <v>43</v>
      </c>
      <c r="D15" s="78">
        <v>0.5</v>
      </c>
      <c r="E15" s="79" t="s">
        <v>79</v>
      </c>
      <c r="F15" s="86">
        <v>6788.6</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3394.3</v>
      </c>
      <c r="BB15" s="48">
        <f t="shared" si="2"/>
        <v>3394.3</v>
      </c>
      <c r="BC15" s="37" t="str">
        <f t="shared" si="3"/>
        <v>INR  Three Thousand Three Hundred &amp; Ninety Four  and Paise Thirty Only</v>
      </c>
      <c r="IA15" s="38">
        <v>2</v>
      </c>
      <c r="IB15" s="77" t="s">
        <v>84</v>
      </c>
      <c r="IC15" s="38" t="s">
        <v>43</v>
      </c>
      <c r="ID15" s="38">
        <v>482</v>
      </c>
      <c r="IE15" s="39" t="s">
        <v>79</v>
      </c>
      <c r="IF15" s="39" t="s">
        <v>44</v>
      </c>
      <c r="IG15" s="39" t="s">
        <v>45</v>
      </c>
      <c r="IH15" s="39">
        <v>213</v>
      </c>
      <c r="II15" s="39" t="s">
        <v>39</v>
      </c>
    </row>
    <row r="16" spans="1:243" s="38" customFormat="1" ht="42.75" customHeight="1">
      <c r="A16" s="22">
        <v>3</v>
      </c>
      <c r="B16" s="82" t="s">
        <v>108</v>
      </c>
      <c r="C16" s="24" t="s">
        <v>46</v>
      </c>
      <c r="D16" s="78">
        <v>0.5</v>
      </c>
      <c r="E16" s="79" t="s">
        <v>79</v>
      </c>
      <c r="F16" s="86">
        <v>7590.45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3795.23</v>
      </c>
      <c r="BB16" s="48">
        <f t="shared" si="2"/>
        <v>3795.23</v>
      </c>
      <c r="BC16" s="37" t="str">
        <f t="shared" si="3"/>
        <v>INR  Three Thousand Seven Hundred &amp; Ninety Five  and Paise Twenty Three Only</v>
      </c>
      <c r="IA16" s="38">
        <v>3</v>
      </c>
      <c r="IB16" s="77" t="s">
        <v>85</v>
      </c>
      <c r="IC16" s="38" t="s">
        <v>46</v>
      </c>
      <c r="ID16" s="38">
        <v>241</v>
      </c>
      <c r="IE16" s="39" t="s">
        <v>79</v>
      </c>
      <c r="IF16" s="39" t="s">
        <v>35</v>
      </c>
      <c r="IG16" s="39" t="s">
        <v>47</v>
      </c>
      <c r="IH16" s="39">
        <v>10</v>
      </c>
      <c r="II16" s="39" t="s">
        <v>39</v>
      </c>
    </row>
    <row r="17" spans="1:243" s="38" customFormat="1" ht="69.75" customHeight="1">
      <c r="A17" s="22">
        <v>4</v>
      </c>
      <c r="B17" s="82" t="s">
        <v>109</v>
      </c>
      <c r="C17" s="24" t="s">
        <v>48</v>
      </c>
      <c r="D17" s="78">
        <v>1</v>
      </c>
      <c r="E17" s="79" t="s">
        <v>79</v>
      </c>
      <c r="F17" s="87">
        <v>9763.8</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9763.8</v>
      </c>
      <c r="BB17" s="48">
        <f t="shared" si="2"/>
        <v>9763.8</v>
      </c>
      <c r="BC17" s="37" t="str">
        <f t="shared" si="3"/>
        <v>INR  Nine Thousand Seven Hundred &amp; Sixty Three  and Paise Eighty Only</v>
      </c>
      <c r="IA17" s="38">
        <v>4</v>
      </c>
      <c r="IB17" s="77" t="s">
        <v>86</v>
      </c>
      <c r="IC17" s="38" t="s">
        <v>48</v>
      </c>
      <c r="ID17" s="38">
        <v>241</v>
      </c>
      <c r="IE17" s="39" t="s">
        <v>79</v>
      </c>
      <c r="IF17" s="39" t="s">
        <v>49</v>
      </c>
      <c r="IG17" s="39" t="s">
        <v>50</v>
      </c>
      <c r="IH17" s="39">
        <v>10</v>
      </c>
      <c r="II17" s="39" t="s">
        <v>39</v>
      </c>
    </row>
    <row r="18" spans="1:243" s="38" customFormat="1" ht="48" customHeight="1">
      <c r="A18" s="22">
        <v>5</v>
      </c>
      <c r="B18" s="82" t="s">
        <v>110</v>
      </c>
      <c r="C18" s="24" t="s">
        <v>51</v>
      </c>
      <c r="D18" s="78">
        <v>94</v>
      </c>
      <c r="E18" s="80" t="s">
        <v>129</v>
      </c>
      <c r="F18" s="86">
        <v>83.5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7849</v>
      </c>
      <c r="BB18" s="48">
        <f t="shared" si="2"/>
        <v>7849</v>
      </c>
      <c r="BC18" s="37" t="str">
        <f t="shared" si="3"/>
        <v>INR  Seven Thousand Eight Hundred &amp; Forty Nine  Only</v>
      </c>
      <c r="IA18" s="38">
        <v>5</v>
      </c>
      <c r="IB18" s="77" t="s">
        <v>87</v>
      </c>
      <c r="IC18" s="38" t="s">
        <v>51</v>
      </c>
      <c r="ID18" s="38">
        <v>4819</v>
      </c>
      <c r="IE18" s="39" t="s">
        <v>68</v>
      </c>
      <c r="IF18" s="39" t="s">
        <v>42</v>
      </c>
      <c r="IG18" s="39" t="s">
        <v>36</v>
      </c>
      <c r="IH18" s="39">
        <v>123.223</v>
      </c>
      <c r="II18" s="39" t="s">
        <v>39</v>
      </c>
    </row>
    <row r="19" spans="1:243" s="38" customFormat="1" ht="30.75" customHeight="1">
      <c r="A19" s="22">
        <v>6</v>
      </c>
      <c r="B19" s="82" t="s">
        <v>111</v>
      </c>
      <c r="C19" s="24" t="s">
        <v>52</v>
      </c>
      <c r="D19" s="78">
        <v>17</v>
      </c>
      <c r="E19" s="79" t="s">
        <v>68</v>
      </c>
      <c r="F19" s="88">
        <v>693.05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11781.85</v>
      </c>
      <c r="BB19" s="48">
        <f t="shared" si="2"/>
        <v>11781.85</v>
      </c>
      <c r="BC19" s="37" t="str">
        <f t="shared" si="3"/>
        <v>INR  Eleven Thousand Seven Hundred &amp; Eighty One  and Paise Eighty Five Only</v>
      </c>
      <c r="IA19" s="38">
        <v>6</v>
      </c>
      <c r="IB19" s="77" t="s">
        <v>88</v>
      </c>
      <c r="IC19" s="38" t="s">
        <v>52</v>
      </c>
      <c r="ID19" s="38">
        <v>482</v>
      </c>
      <c r="IE19" s="39" t="s">
        <v>79</v>
      </c>
      <c r="IF19" s="39" t="s">
        <v>44</v>
      </c>
      <c r="IG19" s="39" t="s">
        <v>45</v>
      </c>
      <c r="IH19" s="39">
        <v>213</v>
      </c>
      <c r="II19" s="39" t="s">
        <v>39</v>
      </c>
    </row>
    <row r="20" spans="1:243" s="38" customFormat="1" ht="47.25" customHeight="1">
      <c r="A20" s="22">
        <v>7</v>
      </c>
      <c r="B20" s="82" t="s">
        <v>112</v>
      </c>
      <c r="C20" s="24" t="s">
        <v>53</v>
      </c>
      <c r="D20" s="78">
        <v>3</v>
      </c>
      <c r="E20" s="80" t="s">
        <v>68</v>
      </c>
      <c r="F20" s="86">
        <v>932.1</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2796.3</v>
      </c>
      <c r="BB20" s="48">
        <f t="shared" si="2"/>
        <v>2796.3</v>
      </c>
      <c r="BC20" s="37" t="str">
        <f t="shared" si="3"/>
        <v>INR  Two Thousand Seven Hundred &amp; Ninety Six  and Paise Thirty Only</v>
      </c>
      <c r="IA20" s="38">
        <v>7</v>
      </c>
      <c r="IB20" s="77" t="s">
        <v>89</v>
      </c>
      <c r="IC20" s="38" t="s">
        <v>53</v>
      </c>
      <c r="ID20" s="38">
        <v>4819</v>
      </c>
      <c r="IE20" s="39" t="s">
        <v>68</v>
      </c>
      <c r="IF20" s="39" t="s">
        <v>35</v>
      </c>
      <c r="IG20" s="39" t="s">
        <v>47</v>
      </c>
      <c r="IH20" s="39">
        <v>10</v>
      </c>
      <c r="II20" s="39" t="s">
        <v>39</v>
      </c>
    </row>
    <row r="21" spans="1:243" s="38" customFormat="1" ht="34.5" customHeight="1">
      <c r="A21" s="22">
        <v>8</v>
      </c>
      <c r="B21" s="81" t="s">
        <v>113</v>
      </c>
      <c r="C21" s="24" t="s">
        <v>54</v>
      </c>
      <c r="D21" s="78">
        <v>5</v>
      </c>
      <c r="E21" s="80" t="s">
        <v>68</v>
      </c>
      <c r="F21" s="85">
        <v>263.55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1317.75</v>
      </c>
      <c r="BB21" s="48">
        <f t="shared" si="2"/>
        <v>1317.75</v>
      </c>
      <c r="BC21" s="37" t="str">
        <f t="shared" si="3"/>
        <v>INR  One Thousand Three Hundred &amp; Seventeen  and Paise Seventy Five Only</v>
      </c>
      <c r="IA21" s="38">
        <v>8</v>
      </c>
      <c r="IB21" s="38" t="s">
        <v>90</v>
      </c>
      <c r="IC21" s="38" t="s">
        <v>54</v>
      </c>
      <c r="ID21" s="38">
        <v>100</v>
      </c>
      <c r="IE21" s="39" t="s">
        <v>39</v>
      </c>
      <c r="IF21" s="39" t="s">
        <v>49</v>
      </c>
      <c r="IG21" s="39" t="s">
        <v>50</v>
      </c>
      <c r="IH21" s="39">
        <v>10</v>
      </c>
      <c r="II21" s="39" t="s">
        <v>39</v>
      </c>
    </row>
    <row r="22" spans="1:243" s="38" customFormat="1" ht="32.25" customHeight="1">
      <c r="A22" s="22">
        <v>9</v>
      </c>
      <c r="B22" s="81" t="s">
        <v>114</v>
      </c>
      <c r="C22" s="24" t="s">
        <v>55</v>
      </c>
      <c r="D22" s="78">
        <v>3</v>
      </c>
      <c r="E22" s="80" t="s">
        <v>68</v>
      </c>
      <c r="F22" s="89">
        <v>303.9</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911.7</v>
      </c>
      <c r="BB22" s="48">
        <f t="shared" si="2"/>
        <v>911.7</v>
      </c>
      <c r="BC22" s="37" t="str">
        <f t="shared" si="3"/>
        <v>INR  Nine Hundred &amp; Eleven  and Paise Seventy Only</v>
      </c>
      <c r="IA22" s="38">
        <v>9</v>
      </c>
      <c r="IB22" s="77" t="s">
        <v>91</v>
      </c>
      <c r="IC22" s="38" t="s">
        <v>55</v>
      </c>
      <c r="ID22" s="38">
        <v>100</v>
      </c>
      <c r="IE22" s="39" t="s">
        <v>39</v>
      </c>
      <c r="IF22" s="39" t="s">
        <v>42</v>
      </c>
      <c r="IG22" s="39" t="s">
        <v>36</v>
      </c>
      <c r="IH22" s="39">
        <v>123.223</v>
      </c>
      <c r="II22" s="39" t="s">
        <v>39</v>
      </c>
    </row>
    <row r="23" spans="1:243" s="38" customFormat="1" ht="98.25" customHeight="1">
      <c r="A23" s="22">
        <v>10</v>
      </c>
      <c r="B23" s="81" t="s">
        <v>115</v>
      </c>
      <c r="C23" s="24" t="s">
        <v>56</v>
      </c>
      <c r="D23" s="78">
        <v>9</v>
      </c>
      <c r="E23" s="80" t="s">
        <v>68</v>
      </c>
      <c r="F23" s="89">
        <v>4007.65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36068.85</v>
      </c>
      <c r="BB23" s="48">
        <f t="shared" si="2"/>
        <v>36068.85</v>
      </c>
      <c r="BC23" s="37" t="str">
        <f t="shared" si="3"/>
        <v>INR  Thirty Six Thousand  &amp;Sixty Eight  and Paise Eighty Five Only</v>
      </c>
      <c r="IA23" s="38">
        <v>10</v>
      </c>
      <c r="IB23" s="77" t="s">
        <v>92</v>
      </c>
      <c r="IC23" s="38" t="s">
        <v>56</v>
      </c>
      <c r="ID23" s="38">
        <v>100</v>
      </c>
      <c r="IE23" s="39" t="s">
        <v>39</v>
      </c>
      <c r="IF23" s="39" t="s">
        <v>44</v>
      </c>
      <c r="IG23" s="39" t="s">
        <v>45</v>
      </c>
      <c r="IH23" s="39">
        <v>213</v>
      </c>
      <c r="II23" s="39" t="s">
        <v>39</v>
      </c>
    </row>
    <row r="24" spans="1:243" s="38" customFormat="1" ht="82.5" customHeight="1">
      <c r="A24" s="22">
        <v>11</v>
      </c>
      <c r="B24" s="81" t="s">
        <v>116</v>
      </c>
      <c r="C24" s="24" t="s">
        <v>57</v>
      </c>
      <c r="D24" s="78">
        <v>167</v>
      </c>
      <c r="E24" s="80" t="s">
        <v>68</v>
      </c>
      <c r="F24" s="85">
        <v>1609.95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268861.65</v>
      </c>
      <c r="BB24" s="48">
        <f t="shared" si="2"/>
        <v>268861.65</v>
      </c>
      <c r="BC24" s="37" t="str">
        <f t="shared" si="3"/>
        <v>INR  Two Lakh Sixty Eight Thousand Eight Hundred &amp; Sixty One  and Paise Sixty Five Only</v>
      </c>
      <c r="IA24" s="38">
        <v>11</v>
      </c>
      <c r="IB24" s="77" t="s">
        <v>93</v>
      </c>
      <c r="IC24" s="38" t="s">
        <v>57</v>
      </c>
      <c r="ID24" s="38">
        <v>100</v>
      </c>
      <c r="IE24" s="39" t="s">
        <v>39</v>
      </c>
      <c r="IF24" s="39" t="s">
        <v>35</v>
      </c>
      <c r="IG24" s="39" t="s">
        <v>47</v>
      </c>
      <c r="IH24" s="39">
        <v>10</v>
      </c>
      <c r="II24" s="39" t="s">
        <v>39</v>
      </c>
    </row>
    <row r="25" spans="1:243" s="38" customFormat="1" ht="69" customHeight="1">
      <c r="A25" s="22">
        <v>12</v>
      </c>
      <c r="B25" s="83" t="s">
        <v>117</v>
      </c>
      <c r="C25" s="24" t="s">
        <v>77</v>
      </c>
      <c r="D25" s="78">
        <v>6</v>
      </c>
      <c r="E25" s="80" t="s">
        <v>68</v>
      </c>
      <c r="F25" s="90">
        <v>1030.3</v>
      </c>
      <c r="G25" s="41"/>
      <c r="H25" s="41"/>
      <c r="I25" s="40" t="s">
        <v>40</v>
      </c>
      <c r="J25" s="43">
        <f aca="true" t="shared" si="4" ref="J25:J36">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6">total_amount_ba($B$2,$D$2,D25,F25,J25,K25,M25)</f>
        <v>6181.8</v>
      </c>
      <c r="BB25" s="48">
        <f aca="true" t="shared" si="6" ref="BB25:BB36">BA25+SUM(N25:AZ25)</f>
        <v>6181.8</v>
      </c>
      <c r="BC25" s="37" t="str">
        <f aca="true" t="shared" si="7" ref="BC25:BC36">SpellNumber(L25,BB25)</f>
        <v>INR  Six Thousand One Hundred &amp; Eighty One  and Paise Eighty Only</v>
      </c>
      <c r="IA25" s="38">
        <v>12</v>
      </c>
      <c r="IB25" s="77" t="s">
        <v>94</v>
      </c>
      <c r="IC25" s="38" t="s">
        <v>77</v>
      </c>
      <c r="ID25" s="38">
        <v>75</v>
      </c>
      <c r="IE25" s="39" t="s">
        <v>39</v>
      </c>
      <c r="IF25" s="39" t="s">
        <v>42</v>
      </c>
      <c r="IG25" s="39" t="s">
        <v>36</v>
      </c>
      <c r="IH25" s="39">
        <v>123.223</v>
      </c>
      <c r="II25" s="39" t="s">
        <v>39</v>
      </c>
    </row>
    <row r="26" spans="1:243" s="38" customFormat="1" ht="48" customHeight="1">
      <c r="A26" s="22">
        <v>13</v>
      </c>
      <c r="B26" s="83" t="s">
        <v>118</v>
      </c>
      <c r="C26" s="24" t="s">
        <v>58</v>
      </c>
      <c r="D26" s="78">
        <v>414</v>
      </c>
      <c r="E26" s="80" t="s">
        <v>68</v>
      </c>
      <c r="F26" s="90">
        <v>18.25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7555.5</v>
      </c>
      <c r="BB26" s="48">
        <f t="shared" si="6"/>
        <v>7555.5</v>
      </c>
      <c r="BC26" s="37" t="str">
        <f t="shared" si="7"/>
        <v>INR  Seven Thousand Five Hundred &amp; Fifty Five  and Paise Fifty Only</v>
      </c>
      <c r="IA26" s="38">
        <v>13</v>
      </c>
      <c r="IB26" s="77" t="s">
        <v>95</v>
      </c>
      <c r="IC26" s="38" t="s">
        <v>58</v>
      </c>
      <c r="ID26" s="38">
        <v>75</v>
      </c>
      <c r="IE26" s="39" t="s">
        <v>39</v>
      </c>
      <c r="IF26" s="39" t="s">
        <v>44</v>
      </c>
      <c r="IG26" s="39" t="s">
        <v>45</v>
      </c>
      <c r="IH26" s="39">
        <v>213</v>
      </c>
      <c r="II26" s="39" t="s">
        <v>39</v>
      </c>
    </row>
    <row r="27" spans="1:243" s="38" customFormat="1" ht="42.75" customHeight="1">
      <c r="A27" s="22">
        <v>14</v>
      </c>
      <c r="B27" s="83" t="s">
        <v>119</v>
      </c>
      <c r="C27" s="24" t="s">
        <v>59</v>
      </c>
      <c r="D27" s="78">
        <v>414</v>
      </c>
      <c r="E27" s="80" t="s">
        <v>68</v>
      </c>
      <c r="F27" s="90">
        <v>115.15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47672.1</v>
      </c>
      <c r="BB27" s="48">
        <f t="shared" si="6"/>
        <v>47672.1</v>
      </c>
      <c r="BC27" s="37" t="str">
        <f t="shared" si="7"/>
        <v>INR  Forty Seven Thousand Six Hundred &amp; Seventy Two  and Paise Ten Only</v>
      </c>
      <c r="IA27" s="38">
        <v>14</v>
      </c>
      <c r="IB27" s="77" t="s">
        <v>96</v>
      </c>
      <c r="IC27" s="38" t="s">
        <v>59</v>
      </c>
      <c r="ID27" s="38">
        <v>100</v>
      </c>
      <c r="IE27" s="39" t="s">
        <v>39</v>
      </c>
      <c r="IF27" s="39" t="s">
        <v>35</v>
      </c>
      <c r="IG27" s="39" t="s">
        <v>47</v>
      </c>
      <c r="IH27" s="39">
        <v>10</v>
      </c>
      <c r="II27" s="39" t="s">
        <v>39</v>
      </c>
    </row>
    <row r="28" spans="1:243" s="38" customFormat="1" ht="39" customHeight="1">
      <c r="A28" s="22">
        <v>15</v>
      </c>
      <c r="B28" s="81" t="s">
        <v>120</v>
      </c>
      <c r="C28" s="24" t="s">
        <v>60</v>
      </c>
      <c r="D28" s="78">
        <v>414</v>
      </c>
      <c r="E28" s="80" t="s">
        <v>68</v>
      </c>
      <c r="F28" s="89">
        <v>153.45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63528.3</v>
      </c>
      <c r="BB28" s="48">
        <f t="shared" si="6"/>
        <v>63528.3</v>
      </c>
      <c r="BC28" s="37" t="str">
        <f t="shared" si="7"/>
        <v>INR  Sixty Three Thousand Five Hundred &amp; Twenty Eight  and Paise Thirty Only</v>
      </c>
      <c r="IA28" s="38">
        <v>15</v>
      </c>
      <c r="IB28" s="77" t="s">
        <v>97</v>
      </c>
      <c r="IC28" s="38" t="s">
        <v>60</v>
      </c>
      <c r="ID28" s="38">
        <v>100</v>
      </c>
      <c r="IE28" s="39" t="s">
        <v>39</v>
      </c>
      <c r="IF28" s="39" t="s">
        <v>49</v>
      </c>
      <c r="IG28" s="39" t="s">
        <v>50</v>
      </c>
      <c r="IH28" s="39">
        <v>10</v>
      </c>
      <c r="II28" s="39" t="s">
        <v>39</v>
      </c>
    </row>
    <row r="29" spans="1:243" s="38" customFormat="1" ht="47.25" customHeight="1">
      <c r="A29" s="22">
        <v>16</v>
      </c>
      <c r="B29" s="81" t="s">
        <v>121</v>
      </c>
      <c r="C29" s="24" t="s">
        <v>61</v>
      </c>
      <c r="D29" s="78">
        <v>100</v>
      </c>
      <c r="E29" s="80" t="s">
        <v>68</v>
      </c>
      <c r="F29" s="89">
        <v>54.3</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5430</v>
      </c>
      <c r="BB29" s="48">
        <f t="shared" si="6"/>
        <v>5430</v>
      </c>
      <c r="BC29" s="37" t="str">
        <f t="shared" si="7"/>
        <v>INR  Five Thousand Four Hundred &amp; Thirty  Only</v>
      </c>
      <c r="IA29" s="38">
        <v>16</v>
      </c>
      <c r="IB29" s="77" t="s">
        <v>98</v>
      </c>
      <c r="IC29" s="38" t="s">
        <v>61</v>
      </c>
      <c r="ID29" s="38">
        <v>100</v>
      </c>
      <c r="IE29" s="39" t="s">
        <v>39</v>
      </c>
      <c r="IF29" s="39" t="s">
        <v>44</v>
      </c>
      <c r="IG29" s="39" t="s">
        <v>63</v>
      </c>
      <c r="IH29" s="39">
        <v>10</v>
      </c>
      <c r="II29" s="39" t="s">
        <v>39</v>
      </c>
    </row>
    <row r="30" spans="1:243" s="38" customFormat="1" ht="47.25" customHeight="1">
      <c r="A30" s="22">
        <v>17</v>
      </c>
      <c r="B30" s="81" t="s">
        <v>122</v>
      </c>
      <c r="C30" s="24" t="s">
        <v>62</v>
      </c>
      <c r="D30" s="78">
        <v>56</v>
      </c>
      <c r="E30" s="80" t="s">
        <v>68</v>
      </c>
      <c r="F30" s="85">
        <v>79.95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4477.2</v>
      </c>
      <c r="BB30" s="48">
        <f t="shared" si="6"/>
        <v>4477.2</v>
      </c>
      <c r="BC30" s="37" t="str">
        <f t="shared" si="7"/>
        <v>INR  Four Thousand Four Hundred &amp; Seventy Seven  and Paise Twenty Only</v>
      </c>
      <c r="IA30" s="38">
        <v>17</v>
      </c>
      <c r="IB30" s="77" t="s">
        <v>99</v>
      </c>
      <c r="IC30" s="38" t="s">
        <v>62</v>
      </c>
      <c r="ID30" s="38">
        <v>100</v>
      </c>
      <c r="IE30" s="39" t="s">
        <v>39</v>
      </c>
      <c r="IF30" s="39" t="s">
        <v>44</v>
      </c>
      <c r="IG30" s="39" t="s">
        <v>63</v>
      </c>
      <c r="IH30" s="39">
        <v>10</v>
      </c>
      <c r="II30" s="39" t="s">
        <v>39</v>
      </c>
    </row>
    <row r="31" spans="1:243" s="38" customFormat="1" ht="150" customHeight="1">
      <c r="A31" s="22">
        <v>18</v>
      </c>
      <c r="B31" s="81" t="s">
        <v>123</v>
      </c>
      <c r="C31" s="24" t="s">
        <v>70</v>
      </c>
      <c r="D31" s="78">
        <v>76</v>
      </c>
      <c r="E31" s="80" t="s">
        <v>130</v>
      </c>
      <c r="F31" s="86">
        <v>423.95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32220.2</v>
      </c>
      <c r="BB31" s="48">
        <f t="shared" si="6"/>
        <v>32220.2</v>
      </c>
      <c r="BC31" s="37" t="str">
        <f t="shared" si="7"/>
        <v>INR  Thirty Two Thousand Two Hundred &amp; Twenty  and Paise Twenty Only</v>
      </c>
      <c r="IA31" s="38">
        <v>18</v>
      </c>
      <c r="IB31" s="77" t="s">
        <v>100</v>
      </c>
      <c r="IC31" s="38" t="s">
        <v>70</v>
      </c>
      <c r="ID31" s="38">
        <v>100</v>
      </c>
      <c r="IE31" s="39" t="s">
        <v>39</v>
      </c>
      <c r="IF31" s="39" t="s">
        <v>44</v>
      </c>
      <c r="IG31" s="39" t="s">
        <v>63</v>
      </c>
      <c r="IH31" s="39">
        <v>10</v>
      </c>
      <c r="II31" s="39" t="s">
        <v>39</v>
      </c>
    </row>
    <row r="32" spans="1:243" s="38" customFormat="1" ht="68.25" customHeight="1">
      <c r="A32" s="22">
        <v>19</v>
      </c>
      <c r="B32" s="81" t="s">
        <v>124</v>
      </c>
      <c r="C32" s="24" t="s">
        <v>71</v>
      </c>
      <c r="D32" s="78">
        <v>8</v>
      </c>
      <c r="E32" s="80" t="s">
        <v>68</v>
      </c>
      <c r="F32" s="86">
        <v>997.7</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7981.6</v>
      </c>
      <c r="BB32" s="48">
        <f>BA32+SUM(N32:AZ32)</f>
        <v>7981.6</v>
      </c>
      <c r="BC32" s="37" t="str">
        <f>SpellNumber(L32,BB32)</f>
        <v>INR  Seven Thousand Nine Hundred &amp; Eighty One  and Paise Sixty Only</v>
      </c>
      <c r="IA32" s="38">
        <v>19</v>
      </c>
      <c r="IB32" s="77" t="s">
        <v>101</v>
      </c>
      <c r="IC32" s="38" t="s">
        <v>71</v>
      </c>
      <c r="ID32" s="38">
        <v>75</v>
      </c>
      <c r="IE32" s="39" t="s">
        <v>39</v>
      </c>
      <c r="IF32" s="39" t="s">
        <v>44</v>
      </c>
      <c r="IG32" s="39" t="s">
        <v>63</v>
      </c>
      <c r="IH32" s="39">
        <v>10</v>
      </c>
      <c r="II32" s="39" t="s">
        <v>39</v>
      </c>
    </row>
    <row r="33" spans="1:243" s="38" customFormat="1" ht="30" customHeight="1">
      <c r="A33" s="22">
        <v>20</v>
      </c>
      <c r="B33" s="84" t="s">
        <v>125</v>
      </c>
      <c r="C33" s="24" t="s">
        <v>72</v>
      </c>
      <c r="D33" s="78">
        <v>1</v>
      </c>
      <c r="E33" s="80" t="s">
        <v>39</v>
      </c>
      <c r="F33" s="90">
        <v>458.55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458.55</v>
      </c>
      <c r="BB33" s="48">
        <f t="shared" si="6"/>
        <v>458.55</v>
      </c>
      <c r="BC33" s="37" t="str">
        <f t="shared" si="7"/>
        <v>INR  Four Hundred &amp; Fifty Eight  and Paise Fifty Five Only</v>
      </c>
      <c r="IA33" s="38">
        <v>20</v>
      </c>
      <c r="IB33" s="77" t="s">
        <v>102</v>
      </c>
      <c r="IC33" s="38" t="s">
        <v>72</v>
      </c>
      <c r="ID33" s="38">
        <v>100</v>
      </c>
      <c r="IE33" s="39" t="s">
        <v>39</v>
      </c>
      <c r="IF33" s="39" t="s">
        <v>44</v>
      </c>
      <c r="IG33" s="39" t="s">
        <v>63</v>
      </c>
      <c r="IH33" s="39">
        <v>10</v>
      </c>
      <c r="II33" s="39" t="s">
        <v>39</v>
      </c>
    </row>
    <row r="34" spans="1:243" s="38" customFormat="1" ht="45.75" customHeight="1">
      <c r="A34" s="22">
        <v>21</v>
      </c>
      <c r="B34" s="81" t="s">
        <v>126</v>
      </c>
      <c r="C34" s="24" t="s">
        <v>73</v>
      </c>
      <c r="D34" s="78">
        <v>14</v>
      </c>
      <c r="E34" s="80" t="s">
        <v>39</v>
      </c>
      <c r="F34" s="85">
        <v>75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1050</v>
      </c>
      <c r="BB34" s="48">
        <f t="shared" si="6"/>
        <v>1050</v>
      </c>
      <c r="BC34" s="37" t="str">
        <f t="shared" si="7"/>
        <v>INR  One Thousand  &amp;Fifty  Only</v>
      </c>
      <c r="IA34" s="38">
        <v>21</v>
      </c>
      <c r="IB34" s="77" t="s">
        <v>103</v>
      </c>
      <c r="IC34" s="38" t="s">
        <v>73</v>
      </c>
      <c r="ID34" s="38">
        <v>100</v>
      </c>
      <c r="IE34" s="39" t="s">
        <v>39</v>
      </c>
      <c r="IF34" s="39" t="s">
        <v>44</v>
      </c>
      <c r="IG34" s="39" t="s">
        <v>63</v>
      </c>
      <c r="IH34" s="39">
        <v>10</v>
      </c>
      <c r="II34" s="39" t="s">
        <v>39</v>
      </c>
    </row>
    <row r="35" spans="1:243" s="38" customFormat="1" ht="54" customHeight="1">
      <c r="A35" s="22">
        <v>22</v>
      </c>
      <c r="B35" s="81" t="s">
        <v>127</v>
      </c>
      <c r="C35" s="24" t="s">
        <v>74</v>
      </c>
      <c r="D35" s="78">
        <v>14</v>
      </c>
      <c r="E35" s="80" t="s">
        <v>39</v>
      </c>
      <c r="F35" s="85">
        <v>52.85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739.9</v>
      </c>
      <c r="BB35" s="48">
        <f t="shared" si="6"/>
        <v>739.9</v>
      </c>
      <c r="BC35" s="37" t="str">
        <f t="shared" si="7"/>
        <v>INR  Seven Hundred &amp; Thirty Nine  and Paise Ninety Only</v>
      </c>
      <c r="IA35" s="38">
        <v>22</v>
      </c>
      <c r="IB35" s="77" t="s">
        <v>104</v>
      </c>
      <c r="IC35" s="38" t="s">
        <v>74</v>
      </c>
      <c r="ID35" s="38">
        <v>100</v>
      </c>
      <c r="IE35" s="39" t="s">
        <v>39</v>
      </c>
      <c r="IF35" s="39" t="s">
        <v>44</v>
      </c>
      <c r="IG35" s="39" t="s">
        <v>63</v>
      </c>
      <c r="IH35" s="39">
        <v>10</v>
      </c>
      <c r="II35" s="39" t="s">
        <v>39</v>
      </c>
    </row>
    <row r="36" spans="1:243" s="38" customFormat="1" ht="60.75" customHeight="1">
      <c r="A36" s="22">
        <v>23</v>
      </c>
      <c r="B36" s="81" t="s">
        <v>128</v>
      </c>
      <c r="C36" s="24" t="s">
        <v>75</v>
      </c>
      <c r="D36" s="78">
        <v>1</v>
      </c>
      <c r="E36" s="80" t="s">
        <v>79</v>
      </c>
      <c r="F36" s="85">
        <v>138.85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138.85</v>
      </c>
      <c r="BB36" s="48">
        <f t="shared" si="6"/>
        <v>138.85</v>
      </c>
      <c r="BC36" s="37" t="str">
        <f t="shared" si="7"/>
        <v>INR  One Hundred &amp; Thirty Eight  and Paise Eighty Five Only</v>
      </c>
      <c r="IA36" s="38">
        <v>23</v>
      </c>
      <c r="IB36" s="77" t="s">
        <v>105</v>
      </c>
      <c r="IC36" s="38" t="s">
        <v>75</v>
      </c>
      <c r="ID36" s="38">
        <v>75</v>
      </c>
      <c r="IE36" s="39" t="s">
        <v>39</v>
      </c>
      <c r="IF36" s="39" t="s">
        <v>44</v>
      </c>
      <c r="IG36" s="39" t="s">
        <v>63</v>
      </c>
      <c r="IH36" s="39">
        <v>10</v>
      </c>
      <c r="II36" s="39" t="s">
        <v>39</v>
      </c>
    </row>
    <row r="37" spans="1:243" s="38" customFormat="1" ht="48" customHeight="1">
      <c r="A37" s="53" t="s">
        <v>80</v>
      </c>
      <c r="B37" s="54"/>
      <c r="C37" s="55"/>
      <c r="D37" s="56"/>
      <c r="E37" s="56"/>
      <c r="F37" s="56"/>
      <c r="G37" s="56"/>
      <c r="H37" s="57"/>
      <c r="I37" s="57"/>
      <c r="J37" s="57"/>
      <c r="K37" s="57"/>
      <c r="L37" s="58"/>
      <c r="BA37" s="59">
        <f>SUM(BA13:BA36)</f>
        <v>525444.33</v>
      </c>
      <c r="BB37" s="60">
        <f>SUM(BB13:BB36)</f>
        <v>525444.33</v>
      </c>
      <c r="BC37" s="37" t="str">
        <f>SpellNumber($E$2,BB37)</f>
        <v>INR  Five Lakh Twenty Five Thousand Four Hundred &amp; Forty Four  and Paise Thirty Three Only</v>
      </c>
      <c r="IE37" s="39">
        <v>4</v>
      </c>
      <c r="IF37" s="39" t="s">
        <v>44</v>
      </c>
      <c r="IG37" s="39" t="s">
        <v>63</v>
      </c>
      <c r="IH37" s="39">
        <v>10</v>
      </c>
      <c r="II37" s="39" t="s">
        <v>39</v>
      </c>
    </row>
    <row r="38" spans="1:243" s="69" customFormat="1" ht="18">
      <c r="A38" s="54" t="s">
        <v>81</v>
      </c>
      <c r="B38" s="61"/>
      <c r="C38" s="62"/>
      <c r="D38" s="63"/>
      <c r="E38" s="75" t="s">
        <v>65</v>
      </c>
      <c r="F38" s="76"/>
      <c r="G38" s="64"/>
      <c r="H38" s="65"/>
      <c r="I38" s="65"/>
      <c r="J38" s="65"/>
      <c r="K38" s="66"/>
      <c r="L38" s="67"/>
      <c r="M38" s="68"/>
      <c r="O38" s="38"/>
      <c r="P38" s="38"/>
      <c r="Q38" s="38"/>
      <c r="R38" s="38"/>
      <c r="S38" s="38"/>
      <c r="BA38" s="70">
        <f>IF(ISBLANK(F38),0,IF(E38="Excess (+)",ROUND(BA37+(BA37*F38),2),IF(E38="Less (-)",ROUND(BA37+(BA37*F38*(-1)),2),IF(E38="At Par",BA37,0))))</f>
        <v>0</v>
      </c>
      <c r="BB38" s="71">
        <f>ROUND(BA38,0)</f>
        <v>0</v>
      </c>
      <c r="BC38" s="37" t="str">
        <f>SpellNumber($E$2,BB38)</f>
        <v>INR Zero Only</v>
      </c>
      <c r="IE38" s="72"/>
      <c r="IF38" s="72"/>
      <c r="IG38" s="72"/>
      <c r="IH38" s="72"/>
      <c r="II38" s="72"/>
    </row>
    <row r="39" spans="1:243" s="69" customFormat="1" ht="18">
      <c r="A39" s="53" t="s">
        <v>82</v>
      </c>
      <c r="B39" s="53"/>
      <c r="C39" s="92" t="str">
        <f>SpellNumber($E$2,BB38)</f>
        <v>INR Zero Only</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IE39" s="72"/>
      <c r="IF39" s="72"/>
      <c r="IG39" s="72"/>
      <c r="IH39" s="72"/>
      <c r="II39" s="72"/>
    </row>
    <row r="40" ht="15"/>
    <row r="41" ht="15"/>
    <row r="42" ht="15"/>
    <row r="43" ht="15"/>
    <row r="44" ht="15"/>
    <row r="45" ht="15"/>
    <row r="46" ht="15"/>
  </sheetData>
  <sheetProtection password="EEC8" sheet="1"/>
  <mergeCells count="8">
    <mergeCell ref="A9:BC9"/>
    <mergeCell ref="C39:BC39"/>
    <mergeCell ref="A1:L1"/>
    <mergeCell ref="A4:BC4"/>
    <mergeCell ref="A5:BC5"/>
    <mergeCell ref="A6:BC6"/>
    <mergeCell ref="A7:BC7"/>
    <mergeCell ref="B8:BC8"/>
  </mergeCells>
  <dataValidations count="21">
    <dataValidation type="list" allowBlank="1" showErrorMessage="1" sqref="E3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decimal" allowBlank="1" showInputMessage="1" showErrorMessage="1" promptTitle="Rate Entry" prompt="Please enter the Rate in Rupees for this item. " errorTitle="Invaid Entry" error="Only Numeric Values are allowed. " sqref="H28:H36">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type="list" allowBlank="1" showErrorMessage="1" sqref="K13:K36">
      <formula1>"Partial Conversion,Full Conversion"</formula1>
      <formula2>0</formula2>
    </dataValidation>
    <dataValidation allowBlank="1" showInputMessage="1" showErrorMessage="1" promptTitle="Addition / Deduction" prompt="Please Choose the correct One" sqref="J13:J36">
      <formula1>0</formula1>
      <formula2>0</formula2>
    </dataValidation>
    <dataValidation type="list" showErrorMessage="1" sqref="I13:I36">
      <formula1>"Excess(+),Less(-)"</formula1>
      <formula2>0</formula2>
    </dataValidation>
    <dataValidation allowBlank="1" showInputMessage="1" showErrorMessage="1" promptTitle="Itemcode/Make" prompt="Please enter text" sqref="C13:C3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allowBlank="1" showInputMessage="1" showErrorMessage="1" promptTitle="Units" prompt="Please enter Units in text" sqref="E13:E36">
      <formula1>0</formula1>
      <formula2>0</formula2>
    </dataValidation>
    <dataValidation type="decimal" allowBlank="1" showInputMessage="1" showErrorMessage="1" promptTitle="Quantity" prompt="Please enter the Quantity for this item. " errorTitle="Invalid Entry" error="Only Numeric Values are allowed. " sqref="D13:D36 F13">
      <formula1>0</formula1>
      <formula2>999999999999999</formula2>
    </dataValidation>
    <dataValidation type="list" allowBlank="1" showInputMessage="1" showErrorMessage="1" sqref="L13:L36">
      <formula1>"INR"</formula1>
    </dataValidation>
    <dataValidation type="decimal" allowBlank="1" showErrorMessage="1" errorTitle="Invalid Entry" error="Only Numeric Values are allowed. " sqref="A13:A3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6" sqref="B6"/>
    </sheetView>
  </sheetViews>
  <sheetFormatPr defaultColWidth="9.140625" defaultRowHeight="15"/>
  <sheetData>
    <row r="6" spans="5:11" ht="15">
      <c r="E6" s="97" t="s">
        <v>64</v>
      </c>
      <c r="F6" s="97"/>
      <c r="G6" s="97"/>
      <c r="H6" s="97"/>
      <c r="I6" s="97"/>
      <c r="J6" s="97"/>
      <c r="K6" s="97"/>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2022-06-07T10:41:26Z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