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9525"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<sst xmlns="http://schemas.openxmlformats.org/spreadsheetml/2006/main" count="260" uniqueCount="102">
  <si>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</si>
  <si>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</si>
  <si>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</si>
  <si>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</si>
  <si>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</si>
  <si>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</si>
  <si>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</si>
  <si>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</si>
  <si>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</si>
  <si>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</si>
  <si>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</si>
  <si>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</si>
  <si>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</si>
  <si>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</si>
  <si>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</si>
  <si>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</si>
  <si>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</si>
  <si>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</si>
  <si>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</si>
  <si>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</si>
  <si>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</si>
  <si>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</si>
  <si>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</si>
  <si>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</si>
  <si>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</si>
  <si>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</si>
  <si>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</si>
  <si>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</si>
  <si>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</si>
  <si>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</si>
  <si>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</si>
  <si>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</si>
  <si>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</si>
  <si>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</si>
  <si>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</si>
  <si>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</si>
  <si>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</si>
  <si>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</si>
  <si>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</si>
  <si>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</si>
  <si>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</si>
  <si>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</si>
  <si>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</si>
  <si>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</si>
  <si>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</si>
  <si>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</si>
  <si>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</si>
  <si>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</si>
  <si>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</si>
  <si>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</si>
  <si>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</si>
  <si>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</si>
  <si>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</si>
  <si>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</si>
  <si>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</si>
  <si>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</si>
  <si>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</si>
  <si>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</si>
  <si>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</si>
  <si>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</si>
  <si>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</si>
  <si>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</si>
  <si>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</si>
  <si>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</si>
  <si>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</si>
  <si>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</si>
  <si>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r>
      <t xml:space="preserve">TOTAL AMOUNT  With Taxes
           in
     </t>
    </r>
    <r>
      <rPr>
        <b/>
        <sz val="11"/>
        <color indexed="10"/>
        <rFont val="Arial"/>
        <family val="2"/>
      </rPr>
      <t xml:space="preserve"> Rs.      P</t>
    </r>
  </si>
  <si>
    <t>BI01010001010000000000000515BI0100001124</t>
  </si>
  <si>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</si>
  <si>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</si>
  <si>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</si>
  <si>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</si>
  <si>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</si>
  <si>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</si>
  <si>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</si>
  <si>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</si>
  <si>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t>Supplying and stacking at site dump manure from approved source, including carriage upto 5 km lead complete (manure measured in stacks will be reduced by 8% for payment) :   Screened through sieve of I.S. designation 16 mm (2.4.2)</t>
  </si>
  <si>
    <t>Uprooting weeds from the trenched area after 10 to 15 days of its flooding with water including disposal of uprooted vegetation.(2.6)</t>
  </si>
  <si>
    <t xml:space="preserve">Spreading of sludge, dump manure and/or good earth in required thickness as per direction of officer-in-charge (cost of sludge, dump manure and/ or good earth to be paid separately) (2.8)                </t>
  </si>
  <si>
    <t>Grassing with selection No. 1/ Doob grass including watering and
maintenance of the lawn for 30 days or more till the grass forms a thick lawn, free from weeds and fit for mowing including supplying good earth, if needed (the grass and good earth shall be paid for separately). With grass Turf (2.10.2)</t>
  </si>
  <si>
    <t>Providing and Displaying Chrysanthemum single variety in different colour well developed having 45 to 60 cm ht., minimum 100 and above half bloom flowers open well stacked with bamboo stick having three layer tiding by thread fresh and healthy foliage in 25 cm Earthen Pot and as per direction of the officer-in-charge. (4.13)</t>
  </si>
  <si>
    <t>Providing and Displaying Dahlia double kenya variety in different colour well developed with 3 to 4 flowers in half bloom, good foliage stacked withGreen painted Bamboo sticks, 45 to 60 cm height in 25 cm Earthen Pot/Plastic Pot and as per direction of the officer-in-charge. (4.24)</t>
  </si>
  <si>
    <t>Providing and Displaying Marigold jaffri dwarf in different colour well developed with fresh &amp; healthy foliage with 12 to 15 flowers in full bloom specimen plant 23 to 30 cm ht. in 20 cm Earthen Pot/Plastic Pot and as per direction of the officer-in-charge. (4.36)</t>
  </si>
  <si>
    <t>Providing and Displaying Petunia hybrid different variety in different colour well developed with fresh and healthy foliage in full bloom in 25 cm Earthen Pot/Plastic Pot as per direction of the officer-in-charge. (4.50)</t>
  </si>
  <si>
    <t>Providing and Displaying Salvia dwarf variety with fresh &amp; healthy foliage well developed multi branching in blooming stage in 15 cm Earthen Pot/ Plastic Pot and as per direction of the officer-in-charge. (4.60)</t>
  </si>
  <si>
    <t>Providing and Displaying Salvia ht. 45 to 60 cm multi branches stackingwith bamboo stick specimen type with full bloom well developed in 30 cm Earthen Pot/Plastic Pot and as per direction of the officer-in-charge. (4.61)</t>
  </si>
  <si>
    <t xml:space="preserve"> 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
Size of Tile  600 x 600 mm (11.49.2)</t>
  </si>
  <si>
    <t xml:space="preserve"> Providing and laying Vitrified tiles in different sizes (thickness to be specified by the manufacturer), with water absorption less than 0.08% and conforming to IS: 15622, of approved brand &amp; manufacturer, in all colours and shade, in skirting, riser of steps, laid with cement based high polymer modified quick set tile adhesive (water based) conforming to IS: 15477, in average 6 mm thickness, including grouting of joints (Payment for grouting of joints to be made separately).
Size of Tile  600 x 600 mm (11.47.2)</t>
  </si>
  <si>
    <t>Providing and fixing aluminium handles ISI marked anodised (anodic coating not less than grade AC 10 as per IS : 1868) transparent or dyed to required colour or shade with necessary screws etc. complete:
(a) 125 mm (9.100.1)</t>
  </si>
  <si>
    <t>Providing and fixing aluminium hanging floor door stopper ISI marked anodised (anodic coating not less than grade AC 10 as per IS : 1868)  transparent  or  dyed to required colour and shade  with  necessary screws etc. complete.
Twin rubber stopper (9.101.2)</t>
  </si>
  <si>
    <r>
      <t xml:space="preserve">Removing dry or oil bound distemper, water proofing cement paint and the like by scrapping, sand papering and preparing the surface smooth including necessary repairs to scratches etc. complete. </t>
    </r>
    <r>
      <rPr>
        <b/>
        <sz val="12"/>
        <rFont val="Times New Roman"/>
        <family val="1"/>
      </rPr>
      <t>(13.91)</t>
    </r>
  </si>
  <si>
    <r>
      <t xml:space="preserve">Providing and applying white cement based putty of average thickness 1mm, of approved brand and manufacturer, over the plastered wall surface to prepare the surface even and smooth complete. </t>
    </r>
    <r>
      <rPr>
        <b/>
        <sz val="12"/>
        <rFont val="Times New Roman"/>
        <family val="1"/>
      </rPr>
      <t>(13.80)</t>
    </r>
  </si>
  <si>
    <t xml:space="preserve">Distempering with oil bound washable distemper of approved brand and manufacture to give an even shade  
New work (two or more coats) over and including water thinnable priming coat with cement primer  (13.41.1)                    </t>
  </si>
  <si>
    <t xml:space="preserve">Painting with synthetic enamel paint of approved brand and manufacture to  give an even shade :  
Two or more coats on new work (13.61.1)                                         </t>
  </si>
  <si>
    <t>Providing and fixing aluminium work for doors, windows, ventilators and partitions with extruded built up standard tubular sections/ appropriate Z sections and other sections of approved make conforming to IS: 733 and IS : 1285, fixing with dash fastners of required dia &amp; size, including necessary filling up the gaps at junctions, i.e. top, bottom and sides with required EPDM rubber /neoprene gasket etc. Aluminium sections shall be smooth, rust free, straight, mitred and jointed mechanically wherever required including cleat angle, Aluminium snap beading for glazing / panelling,C.P. brass / stainless steel screws, all complete as per architectural drawings and the directions of Engineer-in-charge. (Glazing and  panelling to be paid for separately.)
For fixed portion
Anodised aluminium (anodised transparent or dyed to required shade according to IS: 1868, Minimum anodic coating of grade AC 15). (21.1.1.1)</t>
  </si>
  <si>
    <t>Providing and fixing 12mm thick prelaminated particle board flat pressed three layer or garded wood particle board  conforming to IS : 12823 Grade I Type II, in panelling fixed in aluminium doors, windows shutters and partition frames with C.P. brass / stainless steel screws etc. complete as per architectural drawings and directions of engineer-in-charge.
Prelaminated particle board with decorative lamination on both sides. (21.2.1)</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</si>
  <si>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
With float glass panes of 5.50 mm thickness (21.3.2)</t>
  </si>
  <si>
    <r>
      <t xml:space="preserve">Providing and fixing 100mm brass locks (best make of approved quality) for aluminium doors including necessary cutting and making good etc.complete. </t>
    </r>
    <r>
      <rPr>
        <b/>
        <sz val="12"/>
        <rFont val="Times New Roman"/>
        <family val="1"/>
      </rPr>
      <t>(21.13)</t>
    </r>
  </si>
  <si>
    <t>Providing and fixing false ceiling at all heights with integral densified calcium silicate reinforced with fibre and natural filler false ceiling tiles of Size 595x595 mm of approved texture, design and patterns having NRC (Noise Reduction coefficient) of 0.50 (minimum) as per IS 8225:1987, Light reflectance of 85% (minimum). Non combustible as per BS:476 (part-4), fire performance as per BS:476 (part 6 &amp;7), humidity resistance of 100%, thermal conductivity &lt; 0.043 W/m K as per ASTM 518:1991,in true horizontal level suspended on interlocking metal T-Grid of hot dipped galvanised iron section of 0.33mm thick (galvanized @ 120 grams per sqm including both sides) comprising of main-T runners of size 24x38 mm of length 3000 mm, cross - T of size 24x32 mm of length 1200 mm and secondary intermediate cross-T of size 24x32 mm of length 600mm to form grid module of size 600 x 600 mm, suspended from ceiling using galvanised mild steel items (galvanizing @ 80 grams per sqm) i.e. 50 mm long, 8 mm outer diameter M-6 dash fasteners, 6 mm dia fully threaded hanger rod upto 1000 mm length and L-shape level adjuster of size 85x25x25x2 mm. Galvanised iron perimeter wall angle of size 24x24x0.40 mm of length 3000 mm to be fixed on periphery wall / partition with the help of plastic rawl plugs at 450 mm center to center and 40 mm long dry wall S.S screws. The work shall be carried out as per specifications, drawing and as per directions of Engineer-in-Charge.
With 15 mm thick tegular edged light weight calcium silicate false ceiling tiles. (26.22.1)</t>
  </si>
  <si>
    <t>Kg</t>
  </si>
  <si>
    <t>Name of Work: Providing &amp; fixing false ceiling, tile flooring and painting work of Power System lab, in Department of Electrical Engineering, IIT(BHU) Varanasi</t>
  </si>
  <si>
    <t>Contract No:   IIT(BHU)/IWD/CT-06/2022-23/282 Dated 07.06.2022</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</si>
</sst>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sz val="12"/>
      <name val="Times New Roman"/>
      <family val="1"/>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hair"/>
      <bottom style="thin"/>
    </border>
    <border>
      <left style="thin"/>
      <right style="thin"/>
      <top style="thin"/>
      <bottom style="hair"/>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9">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80"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80"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6" fillId="34" borderId="23" xfId="0" applyFont="1" applyFill="1" applyBorder="1" applyAlignment="1">
      <alignment horizontal="justify" vertical="top" wrapText="1"/>
    </xf>
    <xf numFmtId="0" fontId="26" fillId="34" borderId="21" xfId="0" applyFont="1" applyFill="1" applyBorder="1" applyAlignment="1">
      <alignment horizontal="justify" vertical="top" wrapText="1"/>
    </xf>
    <xf numFmtId="0" fontId="26" fillId="34" borderId="21" xfId="0" applyFont="1" applyFill="1" applyBorder="1" applyAlignment="1">
      <alignment horizontal="justify" vertical="top" wrapText="1" shrinkToFi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4" xfId="56" applyNumberFormat="1" applyFont="1" applyFill="1" applyBorder="1" applyAlignment="1" applyProtection="1">
      <alignment horizontal="center" wrapText="1"/>
      <protection locked="0"/>
    </xf>
    <xf numFmtId="0" fontId="7" fillId="35"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2000250</xdr:colOff>
      <xdr:row>3</xdr:row>
      <xdr:rowOff>28575</xdr:rowOff>
    </xdr:to>
    <xdr:grpSp>
      <xdr:nvGrpSpPr>
        <xdr:cNvPr id="1" name="Group 1"/>
        <xdr:cNvGrpSpPr>
          <a:grpSpLocks/>
        </xdr:cNvGrpSpPr>
      </xdr:nvGrpSpPr>
      <xdr:grpSpPr>
        <a:xfrm>
          <a:off x="66675" y="76200"/>
          <a:ext cx="3076575"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9"/>
  <sheetViews>
    <sheetView showGridLines="0" zoomScale="90" zoomScaleNormal="90" zoomScalePageLayoutView="0" workbookViewId="0" topLeftCell="A1">
      <selection activeCell="B8" sqref="B8:BC8"/>
    </sheetView>
  </sheetViews>
  <sheetFormatPr defaultColWidth="9.140625" defaultRowHeight="15"/>
  <cols>
    <col min="1" max="1" width="17.140625" style="1" customWidth="1"/>
    <col min="2" max="2" width="89.710937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3.8515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3" t="str">
        <f>B2&amp;" BoQ"</f>
        <v>Percentage BoQ</v>
      </c>
      <c r="B1" s="83"/>
      <c r="C1" s="83"/>
      <c r="D1" s="83"/>
      <c r="E1" s="83"/>
      <c r="F1" s="83"/>
      <c r="G1" s="83"/>
      <c r="H1" s="83"/>
      <c r="I1" s="83"/>
      <c r="J1" s="83"/>
      <c r="K1" s="83"/>
      <c r="L1" s="83"/>
      <c r="O1" s="5"/>
      <c r="P1" s="5"/>
      <c r="Q1" s="6"/>
      <c r="IE1" s="6"/>
      <c r="IF1" s="6"/>
      <c r="IG1" s="6"/>
      <c r="IH1" s="6"/>
      <c r="II1" s="6"/>
    </row>
    <row r="2" spans="1:17" s="4" customFormat="1" ht="15" hidden="1">
      <c r="A2" s="7" t="s">
        <v>0</v>
      </c>
      <c r="B2" s="7" t="s">
        <v>1</v>
      </c>
      <c r="C2" s="7" t="s">
        <v>2</v>
      </c>
      <c r="D2" s="7" t="s">
        <v>3</v>
      </c>
      <c r="E2" s="7" t="s">
        <v>4</v>
      </c>
      <c r="J2" s="8"/>
      <c r="K2" s="8"/>
      <c r="L2" s="8"/>
      <c r="O2" s="5"/>
      <c r="P2" s="5"/>
      <c r="Q2" s="6"/>
    </row>
    <row r="3" spans="1:243" s="4" customFormat="1" ht="14.25" hidden="1">
      <c r="A3" s="4" t="s">
        <v>5</v>
      </c>
      <c r="C3" s="4" t="s">
        <v>6</v>
      </c>
      <c r="IE3" s="6"/>
      <c r="IF3" s="6"/>
      <c r="IG3" s="6"/>
      <c r="IH3" s="6"/>
      <c r="II3" s="6"/>
    </row>
    <row r="4" spans="1:243" s="9" customFormat="1" ht="27.75" customHeight="1">
      <c r="A4" s="84" t="s">
        <v>65</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10"/>
      <c r="IF4" s="10"/>
      <c r="IG4" s="10"/>
      <c r="IH4" s="10"/>
      <c r="II4" s="10"/>
    </row>
    <row r="5" spans="1:243" s="9" customFormat="1" ht="36" customHeight="1">
      <c r="A5" s="84" t="s">
        <v>100</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10"/>
      <c r="IF5" s="10"/>
      <c r="IG5" s="10"/>
      <c r="IH5" s="10"/>
      <c r="II5" s="10"/>
    </row>
    <row r="6" spans="1:243" s="9" customFormat="1" ht="27" customHeight="1">
      <c r="A6" s="84" t="s">
        <v>101</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10"/>
      <c r="IF6" s="10"/>
      <c r="IG6" s="10"/>
      <c r="IH6" s="10"/>
      <c r="II6" s="10"/>
    </row>
    <row r="7" spans="1:243" s="9" customFormat="1" ht="15" hidden="1">
      <c r="A7" s="85" t="s">
        <v>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10"/>
      <c r="IF7" s="10"/>
      <c r="IG7" s="10"/>
      <c r="IH7" s="10"/>
      <c r="II7" s="10"/>
    </row>
    <row r="8" spans="1:243" s="12" customFormat="1" ht="60">
      <c r="A8" s="11" t="s">
        <v>62</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E8" s="13"/>
      <c r="IF8" s="13"/>
      <c r="IG8" s="13"/>
      <c r="IH8" s="13"/>
      <c r="II8" s="13"/>
    </row>
    <row r="9" spans="1:243" s="14" customFormat="1" ht="15">
      <c r="A9" s="81" t="s">
        <v>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E9" s="15"/>
      <c r="IF9" s="15"/>
      <c r="IG9" s="15"/>
      <c r="IH9" s="15"/>
      <c r="II9" s="15"/>
    </row>
    <row r="10" spans="1:243" s="17" customFormat="1" ht="30">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63</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66</v>
      </c>
      <c r="BB11" s="20" t="s">
        <v>32</v>
      </c>
      <c r="BC11" s="20" t="s">
        <v>33</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68</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68</v>
      </c>
      <c r="IC13" s="38" t="s">
        <v>34</v>
      </c>
      <c r="IE13" s="39"/>
      <c r="IF13" s="39" t="s">
        <v>35</v>
      </c>
      <c r="IG13" s="39" t="s">
        <v>36</v>
      </c>
      <c r="IH13" s="39">
        <v>10</v>
      </c>
      <c r="II13" s="39" t="s">
        <v>37</v>
      </c>
    </row>
    <row r="14" spans="1:243" s="38" customFormat="1" ht="113.25" customHeight="1">
      <c r="A14" s="22">
        <v>1</v>
      </c>
      <c r="B14" s="78" t="s">
        <v>86</v>
      </c>
      <c r="C14" s="24" t="s">
        <v>38</v>
      </c>
      <c r="D14" s="75">
        <v>50</v>
      </c>
      <c r="E14" s="76" t="s">
        <v>64</v>
      </c>
      <c r="F14" s="75">
        <v>1609.95</v>
      </c>
      <c r="G14" s="41"/>
      <c r="H14" s="42"/>
      <c r="I14" s="40" t="s">
        <v>40</v>
      </c>
      <c r="J14" s="43">
        <f aca="true" t="shared" si="0" ref="J14:J24">IF(I14="Less(-)",-1,1)</f>
        <v>1</v>
      </c>
      <c r="K14" s="44" t="s">
        <v>41</v>
      </c>
      <c r="L14" s="44" t="s">
        <v>4</v>
      </c>
      <c r="M14" s="70"/>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80497.5</v>
      </c>
      <c r="BB14" s="48">
        <f aca="true" t="shared" si="2" ref="BB14:BB24">BA14+SUM(N14:AZ14)</f>
        <v>80497.5</v>
      </c>
      <c r="BC14" s="37" t="str">
        <f aca="true" t="shared" si="3" ref="BC14:BC24">SpellNumber(L14,BB14)</f>
        <v>INR  Eighty Thousand Four Hundred &amp; Ninety Seven  and Paise Fifty Only</v>
      </c>
      <c r="IA14" s="38">
        <v>1</v>
      </c>
      <c r="IB14" s="74" t="s">
        <v>73</v>
      </c>
      <c r="IC14" s="38" t="s">
        <v>38</v>
      </c>
      <c r="ID14" s="38">
        <v>1446</v>
      </c>
      <c r="IE14" s="39" t="s">
        <v>69</v>
      </c>
      <c r="IF14" s="39" t="s">
        <v>42</v>
      </c>
      <c r="IG14" s="39" t="s">
        <v>36</v>
      </c>
      <c r="IH14" s="39">
        <v>123.223</v>
      </c>
      <c r="II14" s="39" t="s">
        <v>39</v>
      </c>
    </row>
    <row r="15" spans="1:243" s="38" customFormat="1" ht="105" customHeight="1">
      <c r="A15" s="22">
        <v>2</v>
      </c>
      <c r="B15" s="78" t="s">
        <v>87</v>
      </c>
      <c r="C15" s="24" t="s">
        <v>43</v>
      </c>
      <c r="D15" s="75">
        <v>6</v>
      </c>
      <c r="E15" s="76" t="s">
        <v>64</v>
      </c>
      <c r="F15" s="75">
        <v>1734</v>
      </c>
      <c r="G15" s="41"/>
      <c r="H15" s="41"/>
      <c r="I15" s="40" t="s">
        <v>40</v>
      </c>
      <c r="J15" s="43">
        <f t="shared" si="0"/>
        <v>1</v>
      </c>
      <c r="K15" s="44" t="s">
        <v>41</v>
      </c>
      <c r="L15" s="44" t="s">
        <v>4</v>
      </c>
      <c r="M15" s="71"/>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10404</v>
      </c>
      <c r="BB15" s="48">
        <f t="shared" si="2"/>
        <v>10404</v>
      </c>
      <c r="BC15" s="37" t="str">
        <f t="shared" si="3"/>
        <v>INR  Ten Thousand Four Hundred &amp; Four  Only</v>
      </c>
      <c r="IA15" s="38">
        <v>2</v>
      </c>
      <c r="IB15" s="74" t="s">
        <v>74</v>
      </c>
      <c r="IC15" s="38" t="s">
        <v>43</v>
      </c>
      <c r="ID15" s="38">
        <v>482</v>
      </c>
      <c r="IE15" s="39" t="s">
        <v>69</v>
      </c>
      <c r="IF15" s="39" t="s">
        <v>44</v>
      </c>
      <c r="IG15" s="39" t="s">
        <v>45</v>
      </c>
      <c r="IH15" s="39">
        <v>213</v>
      </c>
      <c r="II15" s="39" t="s">
        <v>39</v>
      </c>
    </row>
    <row r="16" spans="1:243" s="38" customFormat="1" ht="65.25" customHeight="1">
      <c r="A16" s="22">
        <v>3</v>
      </c>
      <c r="B16" s="78" t="s">
        <v>88</v>
      </c>
      <c r="C16" s="24" t="s">
        <v>46</v>
      </c>
      <c r="D16" s="75">
        <v>2</v>
      </c>
      <c r="E16" s="76" t="s">
        <v>39</v>
      </c>
      <c r="F16" s="75">
        <v>59.65</v>
      </c>
      <c r="G16" s="41"/>
      <c r="H16" s="41"/>
      <c r="I16" s="40" t="s">
        <v>40</v>
      </c>
      <c r="J16" s="43">
        <f t="shared" si="0"/>
        <v>1</v>
      </c>
      <c r="K16" s="44" t="s">
        <v>41</v>
      </c>
      <c r="L16" s="44" t="s">
        <v>4</v>
      </c>
      <c r="M16" s="71"/>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119.3</v>
      </c>
      <c r="BB16" s="48">
        <f t="shared" si="2"/>
        <v>119.3</v>
      </c>
      <c r="BC16" s="37" t="str">
        <f t="shared" si="3"/>
        <v>INR  One Hundred &amp; Nineteen  and Paise Thirty Only</v>
      </c>
      <c r="IA16" s="38">
        <v>3</v>
      </c>
      <c r="IB16" s="74" t="s">
        <v>75</v>
      </c>
      <c r="IC16" s="38" t="s">
        <v>46</v>
      </c>
      <c r="ID16" s="38">
        <v>241</v>
      </c>
      <c r="IE16" s="39" t="s">
        <v>69</v>
      </c>
      <c r="IF16" s="39" t="s">
        <v>35</v>
      </c>
      <c r="IG16" s="39" t="s">
        <v>47</v>
      </c>
      <c r="IH16" s="39">
        <v>10</v>
      </c>
      <c r="II16" s="39" t="s">
        <v>39</v>
      </c>
    </row>
    <row r="17" spans="1:243" s="38" customFormat="1" ht="71.25" customHeight="1">
      <c r="A17" s="22">
        <v>4</v>
      </c>
      <c r="B17" s="78" t="s">
        <v>89</v>
      </c>
      <c r="C17" s="24" t="s">
        <v>48</v>
      </c>
      <c r="D17" s="75">
        <v>1</v>
      </c>
      <c r="E17" s="76" t="s">
        <v>39</v>
      </c>
      <c r="F17" s="75">
        <v>62.05</v>
      </c>
      <c r="G17" s="41"/>
      <c r="H17" s="41"/>
      <c r="I17" s="40" t="s">
        <v>40</v>
      </c>
      <c r="J17" s="43">
        <f t="shared" si="0"/>
        <v>1</v>
      </c>
      <c r="K17" s="44" t="s">
        <v>41</v>
      </c>
      <c r="L17" s="44" t="s">
        <v>4</v>
      </c>
      <c r="M17" s="71"/>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62.05</v>
      </c>
      <c r="BB17" s="48">
        <f t="shared" si="2"/>
        <v>62.05</v>
      </c>
      <c r="BC17" s="37" t="str">
        <f t="shared" si="3"/>
        <v>INR  Sixty Two and Paise Five Only</v>
      </c>
      <c r="IA17" s="38">
        <v>4</v>
      </c>
      <c r="IB17" s="74" t="s">
        <v>76</v>
      </c>
      <c r="IC17" s="38" t="s">
        <v>48</v>
      </c>
      <c r="ID17" s="38">
        <v>241</v>
      </c>
      <c r="IE17" s="39" t="s">
        <v>69</v>
      </c>
      <c r="IF17" s="39" t="s">
        <v>49</v>
      </c>
      <c r="IG17" s="39" t="s">
        <v>50</v>
      </c>
      <c r="IH17" s="39">
        <v>10</v>
      </c>
      <c r="II17" s="39" t="s">
        <v>39</v>
      </c>
    </row>
    <row r="18" spans="1:243" s="38" customFormat="1" ht="30" customHeight="1">
      <c r="A18" s="22">
        <v>5</v>
      </c>
      <c r="B18" s="79" t="s">
        <v>90</v>
      </c>
      <c r="C18" s="24" t="s">
        <v>51</v>
      </c>
      <c r="D18" s="75">
        <v>81</v>
      </c>
      <c r="E18" s="77" t="s">
        <v>64</v>
      </c>
      <c r="F18" s="75">
        <v>18.25</v>
      </c>
      <c r="G18" s="41"/>
      <c r="H18" s="41"/>
      <c r="I18" s="40" t="s">
        <v>40</v>
      </c>
      <c r="J18" s="43">
        <f t="shared" si="0"/>
        <v>1</v>
      </c>
      <c r="K18" s="44" t="s">
        <v>41</v>
      </c>
      <c r="L18" s="44" t="s">
        <v>4</v>
      </c>
      <c r="M18" s="71"/>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1478.25</v>
      </c>
      <c r="BB18" s="48">
        <f t="shared" si="2"/>
        <v>1478.25</v>
      </c>
      <c r="BC18" s="37" t="str">
        <f t="shared" si="3"/>
        <v>INR  One Thousand Four Hundred &amp; Seventy Eight  and Paise Twenty Five Only</v>
      </c>
      <c r="IA18" s="38">
        <v>5</v>
      </c>
      <c r="IB18" s="74" t="s">
        <v>77</v>
      </c>
      <c r="IC18" s="38" t="s">
        <v>51</v>
      </c>
      <c r="ID18" s="38">
        <v>4819</v>
      </c>
      <c r="IE18" s="39" t="s">
        <v>64</v>
      </c>
      <c r="IF18" s="39" t="s">
        <v>42</v>
      </c>
      <c r="IG18" s="39" t="s">
        <v>36</v>
      </c>
      <c r="IH18" s="39">
        <v>123.223</v>
      </c>
      <c r="II18" s="39" t="s">
        <v>39</v>
      </c>
    </row>
    <row r="19" spans="1:243" s="38" customFormat="1" ht="30.75" customHeight="1">
      <c r="A19" s="22">
        <v>6</v>
      </c>
      <c r="B19" s="79" t="s">
        <v>91</v>
      </c>
      <c r="C19" s="24" t="s">
        <v>52</v>
      </c>
      <c r="D19" s="75">
        <v>81</v>
      </c>
      <c r="E19" s="76" t="s">
        <v>64</v>
      </c>
      <c r="F19" s="75">
        <v>115.15</v>
      </c>
      <c r="G19" s="41"/>
      <c r="H19" s="41"/>
      <c r="I19" s="40" t="s">
        <v>40</v>
      </c>
      <c r="J19" s="43">
        <f t="shared" si="0"/>
        <v>1</v>
      </c>
      <c r="K19" s="44" t="s">
        <v>41</v>
      </c>
      <c r="L19" s="44" t="s">
        <v>4</v>
      </c>
      <c r="M19" s="71"/>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9327.15</v>
      </c>
      <c r="BB19" s="48">
        <f t="shared" si="2"/>
        <v>9327.15</v>
      </c>
      <c r="BC19" s="37" t="str">
        <f t="shared" si="3"/>
        <v>INR  Nine Thousand Three Hundred &amp; Twenty Seven  and Paise Fifteen Only</v>
      </c>
      <c r="IA19" s="38">
        <v>6</v>
      </c>
      <c r="IB19" s="74" t="s">
        <v>78</v>
      </c>
      <c r="IC19" s="38" t="s">
        <v>52</v>
      </c>
      <c r="ID19" s="38">
        <v>482</v>
      </c>
      <c r="IE19" s="39" t="s">
        <v>69</v>
      </c>
      <c r="IF19" s="39" t="s">
        <v>44</v>
      </c>
      <c r="IG19" s="39" t="s">
        <v>45</v>
      </c>
      <c r="IH19" s="39">
        <v>213</v>
      </c>
      <c r="II19" s="39" t="s">
        <v>39</v>
      </c>
    </row>
    <row r="20" spans="1:243" s="38" customFormat="1" ht="69" customHeight="1">
      <c r="A20" s="22">
        <v>7</v>
      </c>
      <c r="B20" s="78" t="s">
        <v>92</v>
      </c>
      <c r="C20" s="24" t="s">
        <v>53</v>
      </c>
      <c r="D20" s="75">
        <v>143</v>
      </c>
      <c r="E20" s="77" t="s">
        <v>64</v>
      </c>
      <c r="F20" s="75">
        <v>153.45</v>
      </c>
      <c r="G20" s="41"/>
      <c r="H20" s="41"/>
      <c r="I20" s="40" t="s">
        <v>40</v>
      </c>
      <c r="J20" s="43">
        <f t="shared" si="0"/>
        <v>1</v>
      </c>
      <c r="K20" s="44" t="s">
        <v>41</v>
      </c>
      <c r="L20" s="44" t="s">
        <v>4</v>
      </c>
      <c r="M20" s="71"/>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21943.35</v>
      </c>
      <c r="BB20" s="48">
        <f t="shared" si="2"/>
        <v>21943.35</v>
      </c>
      <c r="BC20" s="37" t="str">
        <f t="shared" si="3"/>
        <v>INR  Twenty One Thousand Nine Hundred &amp; Forty Three  and Paise Thirty Five Only</v>
      </c>
      <c r="IA20" s="38">
        <v>7</v>
      </c>
      <c r="IB20" s="74" t="s">
        <v>79</v>
      </c>
      <c r="IC20" s="38" t="s">
        <v>53</v>
      </c>
      <c r="ID20" s="38">
        <v>4819</v>
      </c>
      <c r="IE20" s="39" t="s">
        <v>64</v>
      </c>
      <c r="IF20" s="39" t="s">
        <v>35</v>
      </c>
      <c r="IG20" s="39" t="s">
        <v>47</v>
      </c>
      <c r="IH20" s="39">
        <v>10</v>
      </c>
      <c r="II20" s="39" t="s">
        <v>39</v>
      </c>
    </row>
    <row r="21" spans="1:243" s="38" customFormat="1" ht="57" customHeight="1">
      <c r="A21" s="22">
        <v>8</v>
      </c>
      <c r="B21" s="78" t="s">
        <v>93</v>
      </c>
      <c r="C21" s="24" t="s">
        <v>54</v>
      </c>
      <c r="D21" s="75">
        <v>12</v>
      </c>
      <c r="E21" s="77" t="s">
        <v>64</v>
      </c>
      <c r="F21" s="75">
        <v>121.55</v>
      </c>
      <c r="G21" s="41"/>
      <c r="H21" s="41"/>
      <c r="I21" s="40" t="s">
        <v>40</v>
      </c>
      <c r="J21" s="43">
        <f t="shared" si="0"/>
        <v>1</v>
      </c>
      <c r="K21" s="44" t="s">
        <v>41</v>
      </c>
      <c r="L21" s="44" t="s">
        <v>4</v>
      </c>
      <c r="M21" s="71"/>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1458.6</v>
      </c>
      <c r="BB21" s="48">
        <f t="shared" si="2"/>
        <v>1458.6</v>
      </c>
      <c r="BC21" s="37" t="str">
        <f t="shared" si="3"/>
        <v>INR  One Thousand Four Hundred &amp; Fifty Eight  and Paise Sixty Only</v>
      </c>
      <c r="IA21" s="38">
        <v>8</v>
      </c>
      <c r="IB21" s="38" t="s">
        <v>80</v>
      </c>
      <c r="IC21" s="38" t="s">
        <v>54</v>
      </c>
      <c r="ID21" s="38">
        <v>100</v>
      </c>
      <c r="IE21" s="39" t="s">
        <v>39</v>
      </c>
      <c r="IF21" s="39" t="s">
        <v>49</v>
      </c>
      <c r="IG21" s="39" t="s">
        <v>50</v>
      </c>
      <c r="IH21" s="39">
        <v>10</v>
      </c>
      <c r="II21" s="39" t="s">
        <v>39</v>
      </c>
    </row>
    <row r="22" spans="1:243" s="38" customFormat="1" ht="177" customHeight="1">
      <c r="A22" s="22">
        <v>9</v>
      </c>
      <c r="B22" s="78" t="s">
        <v>94</v>
      </c>
      <c r="C22" s="24" t="s">
        <v>55</v>
      </c>
      <c r="D22" s="75">
        <v>68</v>
      </c>
      <c r="E22" s="77" t="s">
        <v>99</v>
      </c>
      <c r="F22" s="75">
        <v>423.95</v>
      </c>
      <c r="G22" s="41"/>
      <c r="H22" s="41"/>
      <c r="I22" s="40" t="s">
        <v>40</v>
      </c>
      <c r="J22" s="43">
        <f t="shared" si="0"/>
        <v>1</v>
      </c>
      <c r="K22" s="44" t="s">
        <v>41</v>
      </c>
      <c r="L22" s="44" t="s">
        <v>4</v>
      </c>
      <c r="M22" s="71"/>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28828.6</v>
      </c>
      <c r="BB22" s="48">
        <f t="shared" si="2"/>
        <v>28828.6</v>
      </c>
      <c r="BC22" s="37" t="str">
        <f t="shared" si="3"/>
        <v>INR  Twenty Eight Thousand Eight Hundred &amp; Twenty Eight  and Paise Sixty Only</v>
      </c>
      <c r="IA22" s="38">
        <v>9</v>
      </c>
      <c r="IB22" s="74" t="s">
        <v>81</v>
      </c>
      <c r="IC22" s="38" t="s">
        <v>55</v>
      </c>
      <c r="ID22" s="38">
        <v>100</v>
      </c>
      <c r="IE22" s="39" t="s">
        <v>39</v>
      </c>
      <c r="IF22" s="39" t="s">
        <v>42</v>
      </c>
      <c r="IG22" s="39" t="s">
        <v>36</v>
      </c>
      <c r="IH22" s="39">
        <v>123.223</v>
      </c>
      <c r="II22" s="39" t="s">
        <v>39</v>
      </c>
    </row>
    <row r="23" spans="1:243" s="38" customFormat="1" ht="77.25" customHeight="1">
      <c r="A23" s="22">
        <v>10</v>
      </c>
      <c r="B23" s="78" t="s">
        <v>95</v>
      </c>
      <c r="C23" s="24" t="s">
        <v>56</v>
      </c>
      <c r="D23" s="75">
        <v>6</v>
      </c>
      <c r="E23" s="77" t="s">
        <v>64</v>
      </c>
      <c r="F23" s="75">
        <v>997.7</v>
      </c>
      <c r="G23" s="41"/>
      <c r="H23" s="41"/>
      <c r="I23" s="40" t="s">
        <v>40</v>
      </c>
      <c r="J23" s="43">
        <f t="shared" si="0"/>
        <v>1</v>
      </c>
      <c r="K23" s="44" t="s">
        <v>41</v>
      </c>
      <c r="L23" s="44" t="s">
        <v>4</v>
      </c>
      <c r="M23" s="71"/>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5986.2</v>
      </c>
      <c r="BB23" s="48">
        <f t="shared" si="2"/>
        <v>5986.2</v>
      </c>
      <c r="BC23" s="37" t="str">
        <f t="shared" si="3"/>
        <v>INR  Five Thousand Nine Hundred &amp; Eighty Six  and Paise Twenty Only</v>
      </c>
      <c r="IA23" s="38">
        <v>10</v>
      </c>
      <c r="IB23" s="74" t="s">
        <v>82</v>
      </c>
      <c r="IC23" s="38" t="s">
        <v>56</v>
      </c>
      <c r="ID23" s="38">
        <v>100</v>
      </c>
      <c r="IE23" s="39" t="s">
        <v>39</v>
      </c>
      <c r="IF23" s="39" t="s">
        <v>44</v>
      </c>
      <c r="IG23" s="39" t="s">
        <v>45</v>
      </c>
      <c r="IH23" s="39">
        <v>213</v>
      </c>
      <c r="II23" s="39" t="s">
        <v>39</v>
      </c>
    </row>
    <row r="24" spans="1:243" s="38" customFormat="1" ht="70.5" customHeight="1">
      <c r="A24" s="22">
        <v>11</v>
      </c>
      <c r="B24" s="78" t="s">
        <v>96</v>
      </c>
      <c r="C24" s="24" t="s">
        <v>57</v>
      </c>
      <c r="D24" s="75">
        <v>4</v>
      </c>
      <c r="E24" s="77" t="s">
        <v>64</v>
      </c>
      <c r="F24" s="75">
        <v>1296.4</v>
      </c>
      <c r="G24" s="41"/>
      <c r="H24" s="41"/>
      <c r="I24" s="40" t="s">
        <v>40</v>
      </c>
      <c r="J24" s="43">
        <f t="shared" si="0"/>
        <v>1</v>
      </c>
      <c r="K24" s="44" t="s">
        <v>41</v>
      </c>
      <c r="L24" s="44" t="s">
        <v>4</v>
      </c>
      <c r="M24" s="71"/>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5185.6</v>
      </c>
      <c r="BB24" s="48">
        <f t="shared" si="2"/>
        <v>5185.6</v>
      </c>
      <c r="BC24" s="37" t="str">
        <f t="shared" si="3"/>
        <v>INR  Five Thousand One Hundred &amp; Eighty Five  and Paise Sixty Only</v>
      </c>
      <c r="IA24" s="38">
        <v>11</v>
      </c>
      <c r="IB24" s="74" t="s">
        <v>83</v>
      </c>
      <c r="IC24" s="38" t="s">
        <v>57</v>
      </c>
      <c r="ID24" s="38">
        <v>100</v>
      </c>
      <c r="IE24" s="39" t="s">
        <v>39</v>
      </c>
      <c r="IF24" s="39" t="s">
        <v>35</v>
      </c>
      <c r="IG24" s="39" t="s">
        <v>47</v>
      </c>
      <c r="IH24" s="39">
        <v>10</v>
      </c>
      <c r="II24" s="39" t="s">
        <v>39</v>
      </c>
    </row>
    <row r="25" spans="1:243" s="38" customFormat="1" ht="48.75" customHeight="1">
      <c r="A25" s="22">
        <v>12</v>
      </c>
      <c r="B25" s="80" t="s">
        <v>97</v>
      </c>
      <c r="C25" s="24" t="s">
        <v>67</v>
      </c>
      <c r="D25" s="75">
        <v>6</v>
      </c>
      <c r="E25" s="77" t="s">
        <v>39</v>
      </c>
      <c r="F25" s="75">
        <v>458.55</v>
      </c>
      <c r="G25" s="41"/>
      <c r="H25" s="41"/>
      <c r="I25" s="40" t="s">
        <v>40</v>
      </c>
      <c r="J25" s="43">
        <f>IF(I25="Less(-)",-1,1)</f>
        <v>1</v>
      </c>
      <c r="K25" s="44" t="s">
        <v>41</v>
      </c>
      <c r="L25" s="44" t="s">
        <v>4</v>
      </c>
      <c r="M25" s="71"/>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total_amount_ba($B$2,$D$2,D25,F25,J25,K25,M25)</f>
        <v>2751.3</v>
      </c>
      <c r="BB25" s="48">
        <f>BA25+SUM(N25:AZ25)</f>
        <v>2751.3</v>
      </c>
      <c r="BC25" s="37" t="str">
        <f>SpellNumber(L25,BB25)</f>
        <v>INR  Two Thousand Seven Hundred &amp; Fifty One  and Paise Thirty Only</v>
      </c>
      <c r="IA25" s="38">
        <v>12</v>
      </c>
      <c r="IB25" s="74" t="s">
        <v>84</v>
      </c>
      <c r="IC25" s="38" t="s">
        <v>67</v>
      </c>
      <c r="ID25" s="38">
        <v>75</v>
      </c>
      <c r="IE25" s="39" t="s">
        <v>39</v>
      </c>
      <c r="IF25" s="39" t="s">
        <v>42</v>
      </c>
      <c r="IG25" s="39" t="s">
        <v>36</v>
      </c>
      <c r="IH25" s="39">
        <v>123.223</v>
      </c>
      <c r="II25" s="39" t="s">
        <v>39</v>
      </c>
    </row>
    <row r="26" spans="1:243" s="38" customFormat="1" ht="288" customHeight="1">
      <c r="A26" s="22">
        <v>13</v>
      </c>
      <c r="B26" s="78" t="s">
        <v>98</v>
      </c>
      <c r="C26" s="24" t="s">
        <v>58</v>
      </c>
      <c r="D26" s="75">
        <v>50</v>
      </c>
      <c r="E26" s="77" t="s">
        <v>64</v>
      </c>
      <c r="F26" s="75">
        <v>1688.8</v>
      </c>
      <c r="G26" s="41"/>
      <c r="H26" s="41"/>
      <c r="I26" s="40" t="s">
        <v>40</v>
      </c>
      <c r="J26" s="43">
        <f>IF(I26="Less(-)",-1,1)</f>
        <v>1</v>
      </c>
      <c r="K26" s="44" t="s">
        <v>41</v>
      </c>
      <c r="L26" s="44" t="s">
        <v>4</v>
      </c>
      <c r="M26" s="71"/>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total_amount_ba($B$2,$D$2,D26,F26,J26,K26,M26)</f>
        <v>84440</v>
      </c>
      <c r="BB26" s="48">
        <f>BA26+SUM(N26:AZ26)</f>
        <v>84440</v>
      </c>
      <c r="BC26" s="37" t="str">
        <f>SpellNumber(L26,BB26)</f>
        <v>INR  Eighty Four Thousand Four Hundred &amp; Forty  Only</v>
      </c>
      <c r="IA26" s="38">
        <v>13</v>
      </c>
      <c r="IB26" s="74" t="s">
        <v>85</v>
      </c>
      <c r="IC26" s="38" t="s">
        <v>58</v>
      </c>
      <c r="ID26" s="38">
        <v>75</v>
      </c>
      <c r="IE26" s="39" t="s">
        <v>39</v>
      </c>
      <c r="IF26" s="39" t="s">
        <v>44</v>
      </c>
      <c r="IG26" s="39" t="s">
        <v>45</v>
      </c>
      <c r="IH26" s="39">
        <v>213</v>
      </c>
      <c r="II26" s="39" t="s">
        <v>39</v>
      </c>
    </row>
    <row r="27" spans="1:243" s="38" customFormat="1" ht="48" customHeight="1">
      <c r="A27" s="50" t="s">
        <v>70</v>
      </c>
      <c r="B27" s="51"/>
      <c r="C27" s="52"/>
      <c r="D27" s="53"/>
      <c r="E27" s="53"/>
      <c r="F27" s="53"/>
      <c r="G27" s="53"/>
      <c r="H27" s="54"/>
      <c r="I27" s="54"/>
      <c r="J27" s="54"/>
      <c r="K27" s="54"/>
      <c r="L27" s="55"/>
      <c r="BA27" s="56">
        <f>SUM(BA13:BA26)</f>
        <v>252481.9</v>
      </c>
      <c r="BB27" s="57">
        <f>SUM(BB13:BB26)</f>
        <v>252481.9</v>
      </c>
      <c r="BC27" s="37" t="str">
        <f>SpellNumber($E$2,BB27)</f>
        <v>INR  Two Lakh Fifty Two Thousand Four Hundred &amp; Eighty One  and Paise Ninety Only</v>
      </c>
      <c r="IE27" s="39">
        <v>4</v>
      </c>
      <c r="IF27" s="39" t="s">
        <v>44</v>
      </c>
      <c r="IG27" s="39" t="s">
        <v>59</v>
      </c>
      <c r="IH27" s="39">
        <v>10</v>
      </c>
      <c r="II27" s="39" t="s">
        <v>39</v>
      </c>
    </row>
    <row r="28" spans="1:243" s="66" customFormat="1" ht="18">
      <c r="A28" s="51" t="s">
        <v>71</v>
      </c>
      <c r="B28" s="58"/>
      <c r="C28" s="59"/>
      <c r="D28" s="60"/>
      <c r="E28" s="72" t="s">
        <v>61</v>
      </c>
      <c r="F28" s="73"/>
      <c r="G28" s="61"/>
      <c r="H28" s="62"/>
      <c r="I28" s="62"/>
      <c r="J28" s="62"/>
      <c r="K28" s="63"/>
      <c r="L28" s="64"/>
      <c r="M28" s="65"/>
      <c r="O28" s="38"/>
      <c r="P28" s="38"/>
      <c r="Q28" s="38"/>
      <c r="R28" s="38"/>
      <c r="S28" s="38"/>
      <c r="BA28" s="67">
        <f>IF(ISBLANK(F28),0,IF(E28="Excess (+)",ROUND(BA27+(BA27*F28),2),IF(E28="Less (-)",ROUND(BA27+(BA27*F28*(-1)),2),IF(E28="At Par",BA27,0))))</f>
        <v>0</v>
      </c>
      <c r="BB28" s="68">
        <f>ROUND(BA28,0)</f>
        <v>0</v>
      </c>
      <c r="BC28" s="37" t="str">
        <f>SpellNumber($E$2,BB28)</f>
        <v>INR Zero Only</v>
      </c>
      <c r="IE28" s="69"/>
      <c r="IF28" s="69"/>
      <c r="IG28" s="69"/>
      <c r="IH28" s="69"/>
      <c r="II28" s="69"/>
    </row>
    <row r="29" spans="1:243" s="66" customFormat="1" ht="18">
      <c r="A29" s="50" t="s">
        <v>72</v>
      </c>
      <c r="B29" s="50"/>
      <c r="C29" s="82" t="str">
        <f>SpellNumber($E$2,BB28)</f>
        <v>INR Zero Only</v>
      </c>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IE29" s="69"/>
      <c r="IF29" s="69"/>
      <c r="IG29" s="69"/>
      <c r="IH29" s="69"/>
      <c r="II29" s="69"/>
    </row>
    <row r="30" ht="15"/>
    <row r="31" ht="15"/>
    <row r="33" ht="15"/>
    <row r="34" ht="15"/>
    <row r="35" ht="15"/>
    <row r="36" ht="15"/>
  </sheetData>
  <sheetProtection password="EEC8" sheet="1"/>
  <mergeCells count="8">
    <mergeCell ref="A9:BC9"/>
    <mergeCell ref="C29:BC29"/>
    <mergeCell ref="A1:L1"/>
    <mergeCell ref="A4:BC4"/>
    <mergeCell ref="A5:BC5"/>
    <mergeCell ref="A6:BC6"/>
    <mergeCell ref="A7:BC7"/>
    <mergeCell ref="B8:BC8"/>
  </mergeCells>
  <dataValidations count="20">
    <dataValidation type="list" allowBlank="1" showErrorMessage="1" sqref="E28">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8">
      <formula1>0</formula1>
      <formula2>99.9</formula2>
    </dataValidation>
    <dataValidation allowBlank="1" showInputMessage="1" showErrorMessage="1" promptTitle="Item Description" prompt="Please enter Item Description in text" sqref="B19:B24">
      <formula1>0</formula1>
      <formula2>0</formula2>
    </dataValidation>
    <dataValidation type="decimal" allowBlank="1" showInputMessage="1" showErrorMessage="1" promptTitle="Rate Entry" prompt="Please enter VAT charges in Rupees for this item. " errorTitle="Invaid Entry" error="Only Numeric Values are allowed. " sqref="M14:M2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6">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8">
      <formula1>IF(E28="Select",-1,IF(E28="At Par",0,0))</formula1>
      <formula2>IF(E28="Select",-1,IF(E28="At Par",0,0.99))</formula2>
    </dataValidation>
    <dataValidation type="list" allowBlank="1" showErrorMessage="1" sqref="K13:K26">
      <formula1>"Partial Conversion,Full Conversion"</formula1>
      <formula2>0</formula2>
    </dataValidation>
    <dataValidation allowBlank="1" showInputMessage="1" showErrorMessage="1" promptTitle="Addition / Deduction" prompt="Please Choose the correct One" sqref="J13:J26">
      <formula1>0</formula1>
      <formula2>0</formula2>
    </dataValidation>
    <dataValidation type="list" showErrorMessage="1" sqref="I13:I26">
      <formula1>"Excess(+),Less(-)"</formula1>
      <formula2>0</formula2>
    </dataValidation>
    <dataValidation allowBlank="1" showInputMessage="1" showErrorMessage="1" promptTitle="Itemcode/Make" prompt="Please enter text" sqref="C13:C2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6">
      <formula1>0</formula1>
      <formula2>999999999999999</formula2>
    </dataValidation>
    <dataValidation allowBlank="1" showInputMessage="1" showErrorMessage="1" promptTitle="Units" prompt="Please enter Units in text" sqref="E13:E26">
      <formula1>0</formula1>
      <formula2>0</formula2>
    </dataValidation>
    <dataValidation type="decimal" allowBlank="1" showInputMessage="1" showErrorMessage="1" promptTitle="Quantity" prompt="Please enter the Quantity for this item. " errorTitle="Invalid Entry" error="Only Numeric Values are allowed. " sqref="D13:D26 F13:F26">
      <formula1>0</formula1>
      <formula2>999999999999999</formula2>
    </dataValidation>
    <dataValidation type="list" allowBlank="1" showInputMessage="1" showErrorMessage="1" sqref="L13 L14 L15 L16 L17 L18 L19 L20 L21 L22 L23 L24 L25 L26">
      <formula1>"INR"</formula1>
    </dataValidation>
    <dataValidation type="decimal" allowBlank="1" showErrorMessage="1" errorTitle="Invalid Entry" error="Only Numeric Values are allowed. " sqref="A13:A26">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7" t="s">
        <v>60</v>
      </c>
      <c r="F6" s="87"/>
      <c r="G6" s="87"/>
      <c r="H6" s="87"/>
      <c r="I6" s="87"/>
      <c r="J6" s="87"/>
      <c r="K6" s="87"/>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Kumar</cp:lastModifiedBy>
  <cp:lastPrinted>2016-06-30T05:08:09Z</cp:lastPrinted>
  <dcterms:created xsi:type="dcterms:W3CDTF">2009-01-30T06:42:42Z</dcterms:created>
  <dcterms:modified xsi:type="dcterms:W3CDTF">2022-06-07T10:50:24Z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