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40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<sst xmlns="http://schemas.openxmlformats.org/spreadsheetml/2006/main" count="692" uniqueCount="192">
  <si>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</si>
  <si>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</si>
  <si>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</si>
  <si>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</si>
  <si>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</si>
  <si>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</si>
  <si>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</si>
  <si>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</si>
  <si>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</si>
  <si>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</si>
  <si>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</si>
  <si>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</si>
  <si>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</si>
  <si>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</si>
  <si>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</si>
  <si>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</si>
  <si>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</si>
  <si>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</si>
  <si>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</si>
  <si>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</si>
  <si>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</si>
  <si>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</si>
  <si>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</si>
  <si>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</si>
  <si>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</si>
  <si>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</si>
  <si>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</si>
  <si>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</si>
  <si>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</si>
  <si>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</si>
  <si>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</si>
  <si>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</si>
  <si>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</si>
  <si>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</si>
  <si>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</si>
  <si>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</si>
  <si>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</si>
  <si>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</si>
  <si>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</si>
  <si>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</si>
  <si>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</si>
  <si>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</si>
  <si>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</si>
  <si>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</si>
  <si>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</si>
  <si>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</si>
  <si>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</si>
  <si>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</si>
  <si>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</si>
  <si>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</si>
  <si>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</si>
  <si>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</si>
  <si>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</si>
  <si>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</si>
  <si>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</si>
  <si>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</si>
  <si>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</si>
  <si>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</si>
  <si>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</si>
  <si>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</si>
  <si>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</si>
  <si>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</si>
  <si>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</si>
  <si>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</si>
  <si>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</si>
  <si>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</si>
  <si>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</si>
  <si>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</si>
  <si>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</si>
  <si>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</si>
  <si>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</si>
  <si>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</si>
  <si>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</si>
  <si>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</si>
  <si>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</si>
  <si>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</si>
  <si>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</si>
  <si>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</si>
  <si>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</si>
  <si>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</si>
  <si>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</si>
  <si>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</si>
  <si>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</si>
  <si>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</si>
  <si>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</si>
  <si>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</si>
  <si>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</si>
  <si>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</si>
  <si>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</si>
  <si>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</si>
  <si>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</si>
  <si>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</si>
  <si>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</si>
  <si>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</si>
  <si>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</si>
  <si>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</si>
  <si>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</si>
  <si>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</si>
  <si>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</si>
  <si>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</si>
  <si>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</si>
  <si>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</si>
  <si>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</si>
  <si>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</si>
  <si>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</si>
  <si>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</si>
  <si>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</si>
  <si>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</si>
  <si>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</si>
  <si>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</si>
  <si>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</si>
  <si>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Providing and Displaying Topiary of Ficus Panda well developed with fresh&amp; healthy foliage with 3 to 4 Ball and 60 to 75 cm spread each Ball, 135 to150 cm ht., in 35 cm Cement Tray /Cement Pot as per direction of the officer-in-charge. (5.40)</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</si>
  <si>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</si>
  <si>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</si>
  <si>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</si>
  <si>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</si>
  <si>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</si>
  <si>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</si>
  <si>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</si>
  <si>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</si>
  <si>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</si>
  <si>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</si>
  <si>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</si>
  <si>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</si>
  <si>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</si>
  <si>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</si>
  <si>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</si>
  <si>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</si>
  <si>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</si>
  <si>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</si>
  <si>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</si>
  <si>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</si>
  <si>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</si>
  <si>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</si>
  <si>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</si>
  <si>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r>
      <t xml:space="preserve">Demolishing cement concrete manually/ by mechanical means including disposal of material within 50 metres lead as per direction of Engineer - in - charge.Nominal concrete 1:3:6 or richer mix (i/c equivalent design mix) </t>
    </r>
    <r>
      <rPr>
        <b/>
        <sz val="10"/>
        <rFont val="Times New Roman"/>
        <family val="1"/>
      </rPr>
      <t>(15.2.1)</t>
    </r>
  </si>
  <si>
    <r>
      <t xml:space="preserve">Demolishing brick work manually / by mechanical means including stacking of serviceable material and disposal of unserviceable material within 50 metres lead as per direction of Engineer-in-charge: In cement mortar  </t>
    </r>
    <r>
      <rPr>
        <b/>
        <sz val="10"/>
        <rFont val="Times New Roman"/>
        <family val="1"/>
      </rPr>
      <t xml:space="preserve">(15.7.4) </t>
    </r>
    <r>
      <rPr>
        <sz val="10"/>
        <rFont val="Times New Roman"/>
        <family val="1"/>
      </rPr>
      <t xml:space="preserve">    </t>
    </r>
  </si>
  <si>
    <r>
      <t xml:space="preserve">Dismantling tile work in floors and roofs laid in cement mortar including stacking material within 50 metres lead.For thickness of tiles 10 mm to 25 mm </t>
    </r>
    <r>
      <rPr>
        <b/>
        <sz val="10"/>
        <rFont val="Times New Roman"/>
        <family val="1"/>
      </rPr>
      <t>(15.23.1)</t>
    </r>
  </si>
  <si>
    <r>
      <t xml:space="preserve">Providing and laying in position cement concrete of specified grade excluding the cost of centering and shuttering - All work upto plinth level </t>
    </r>
    <r>
      <rPr>
        <b/>
        <sz val="10"/>
        <rFont val="Times New Roman"/>
        <family val="1"/>
      </rPr>
      <t xml:space="preserve">
(a)</t>
    </r>
    <r>
      <rPr>
        <sz val="10"/>
        <rFont val="Times New Roman"/>
        <family val="1"/>
      </rPr>
      <t xml:space="preserve"> 1:4:8 (1 Cement : 4 fine sand : 8 graded stone aggregate 40 mm nominal size) </t>
    </r>
    <r>
      <rPr>
        <b/>
        <sz val="10"/>
        <rFont val="Times New Roman"/>
        <family val="1"/>
      </rPr>
      <t>(4.1.8)</t>
    </r>
  </si>
  <si>
    <r>
      <rPr>
        <b/>
        <sz val="10"/>
        <rFont val="Times New Roman"/>
        <family val="1"/>
      </rPr>
      <t>(b)</t>
    </r>
    <r>
      <rPr>
        <sz val="10"/>
        <rFont val="Times New Roman"/>
        <family val="1"/>
      </rPr>
      <t xml:space="preserve"> 1:2:4 (1 Cement : 2 coarse sand : 4 graded stone  aggregate 20 mm nominal size)  </t>
    </r>
    <r>
      <rPr>
        <b/>
        <sz val="10"/>
        <rFont val="Times New Roman"/>
        <family val="1"/>
      </rPr>
      <t>(4.1.3)</t>
    </r>
  </si>
  <si>
    <r>
      <t>Brick work with common burnt clay F.P.S. (non modular) bricks of class designation 7.5 in  foundation and plinth in :Cement mortar 1:6 (1 cement : 6 coarse sand)</t>
    </r>
    <r>
      <rPr>
        <b/>
        <sz val="10"/>
        <rFont val="Times New Roman"/>
        <family val="1"/>
      </rPr>
      <t>(6.1.2)</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</si>
  <si>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0"/>
        <rFont val="Times New Roman"/>
        <family val="1"/>
      </rPr>
      <t>(5.3)</t>
    </r>
  </si>
  <si>
    <r>
      <t xml:space="preserve">Steel reinforcement for R.C.C. work including straightening, cutting, bending, placing in position and binding all complete upto plinth level.Thermo-Mechanically Treated bars of grade Fe-500D or more. </t>
    </r>
    <r>
      <rPr>
        <b/>
        <sz val="10"/>
        <rFont val="Times New Roman"/>
        <family val="1"/>
      </rPr>
      <t>(5.22.6)</t>
    </r>
  </si>
  <si>
    <r>
      <t xml:space="preserve">Centering and shuttering including strutting, propping etc. and  removal of form for:Lintels, beams, plinth beams, girders, bressumers and cantilevers. </t>
    </r>
    <r>
      <rPr>
        <b/>
        <sz val="10"/>
        <rFont val="Times New Roman"/>
        <family val="1"/>
      </rPr>
      <t>(5.9.5)</t>
    </r>
  </si>
  <si>
    <r>
      <t xml:space="preserve">Providing and laying 75 mm thick compacted bed of dry brick aggregate of 40 mm thick nominal size including spreading, well ramming, consolidating and grouting with jamuna sand, including finishing smooth etc. complete as per direction of Engineer-in-charge. </t>
    </r>
    <r>
      <rPr>
        <b/>
        <sz val="10"/>
        <rFont val="Times New Roman"/>
        <family val="1"/>
      </rPr>
      <t>(16.64)</t>
    </r>
  </si>
  <si>
    <r>
      <t xml:space="preserve">Half brick masonry with common burnt clay F.P.S. (non modular) bricks of class designation 75 in superstructure above plinth level up to floor V level  :Cement mortar 1:4 (1 Cement : 4 coarse sand) </t>
    </r>
    <r>
      <rPr>
        <b/>
        <sz val="10"/>
        <rFont val="Times New Roman"/>
        <family val="1"/>
      </rPr>
      <t>(6.13.2)</t>
    </r>
  </si>
  <si>
    <r>
      <t>12 mm cement plaster of mix : 1:6 (1 cement: 6 coarse sand)</t>
    </r>
    <r>
      <rPr>
        <b/>
        <sz val="10"/>
        <rFont val="Times New Roman"/>
        <family val="1"/>
      </rPr>
      <t xml:space="preserve"> (13.4.2) </t>
    </r>
  </si>
  <si>
    <r>
      <t xml:space="preserve">15 mm cement plaster on rough side of single or half brick wall  of mix :                       1:6 (1 cement: 6 coarse sand) </t>
    </r>
    <r>
      <rPr>
        <b/>
        <sz val="10"/>
        <rFont val="Times New Roman"/>
        <family val="1"/>
      </rPr>
      <t>(13.5.2)</t>
    </r>
  </si>
  <si>
    <r>
      <t xml:space="preserve">Providing and fixing soil, waste and vent pipes :100 mm dia. Centrifugally cast (spun) iron socket &amp; spigot (S &amp;S) pipe as per IS :3989 </t>
    </r>
    <r>
      <rPr>
        <b/>
        <sz val="10"/>
        <rFont val="Times New Roman"/>
        <family val="1"/>
      </rPr>
      <t>(17.35.1.2)</t>
    </r>
  </si>
  <si>
    <r>
      <t xml:space="preserve">Providing lead caulked joints to sand cast iron/centrifugally cast (spun) iron pipes and fittings of diameter:  100 mm </t>
    </r>
    <r>
      <rPr>
        <b/>
        <sz val="10"/>
        <rFont val="Times New Roman"/>
        <family val="1"/>
      </rPr>
      <t xml:space="preserve"> (17.58.1) </t>
    </r>
    <r>
      <rPr>
        <sz val="10"/>
        <rFont val="Times New Roman"/>
        <family val="1"/>
      </rPr>
      <t xml:space="preserve">                </t>
    </r>
  </si>
  <si>
    <r>
      <t>Providing and fixing bend of required degree with access door, insertion rubber washer 3 mm thick, bolts and nuts complete. 100 mm       Sand cast iron S&amp;S as per IS - 3989</t>
    </r>
    <r>
      <rPr>
        <b/>
        <sz val="10"/>
        <rFont val="Times New Roman"/>
        <family val="1"/>
      </rPr>
      <t xml:space="preserve"> (17.38.1.2)  </t>
    </r>
  </si>
  <si>
    <r>
      <t xml:space="preserve">Providing and fixing plain bend of required degree.100 mm  Sand cast iron S&amp;S as per IS: - 3989 </t>
    </r>
    <r>
      <rPr>
        <b/>
        <sz val="10"/>
        <rFont val="Times New Roman"/>
        <family val="1"/>
      </rPr>
      <t xml:space="preserve">(17.39.1.2)   </t>
    </r>
    <r>
      <rPr>
        <sz val="10"/>
        <rFont val="Times New Roman"/>
        <family val="1"/>
      </rPr>
      <t xml:space="preserve">           </t>
    </r>
  </si>
  <si>
    <r>
      <t xml:space="preserve">Providing and fixing single equal plain junction of required  degree. 100x100x100mm Sand cast iron S&amp;S as per IS: - 3989 </t>
    </r>
    <r>
      <rPr>
        <b/>
        <sz val="10"/>
        <rFont val="Times New Roman"/>
        <family val="1"/>
      </rPr>
      <t xml:space="preserve">(17.44.1.2) </t>
    </r>
    <r>
      <rPr>
        <sz val="10"/>
        <rFont val="Times New Roman"/>
        <family val="1"/>
      </rPr>
      <t xml:space="preserve">                                                              </t>
    </r>
  </si>
  <si>
    <r>
      <t>Providing and fixing trap of self cleansing design with screwed down or hinged grating with or without vent arm complete, including cost of cutting and making good the walls and floors :100 mm inlet and 100 mm outlet Sand cast iron S&amp;S as per IS: - 3989</t>
    </r>
    <r>
      <rPr>
        <b/>
        <sz val="10"/>
        <rFont val="Times New Roman"/>
        <family val="1"/>
      </rPr>
      <t xml:space="preserve"> (17.60.1.1)</t>
    </r>
  </si>
  <si>
    <r>
      <t>Providing and fixing 100mm sand cast Iron grating for gully trap.</t>
    </r>
    <r>
      <rPr>
        <b/>
        <sz val="10"/>
        <rFont val="Times New Roman"/>
        <family val="1"/>
      </rPr>
      <t>(17.29)</t>
    </r>
  </si>
  <si>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required.:White Vitreous china Orissa pattern W.C. pan.of size 580x440mm with integral type foot rests. (17.1.1)</t>
  </si>
  <si>
    <r>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t>
    </r>
    <r>
      <rPr>
        <b/>
        <sz val="10"/>
        <rFont val="Times New Roman"/>
        <family val="1"/>
      </rPr>
      <t xml:space="preserve">(17.2.1) </t>
    </r>
    <r>
      <rPr>
        <sz val="10"/>
        <rFont val="Times New Roman"/>
        <family val="1"/>
      </rPr>
      <t xml:space="preserve">                                                    </t>
    </r>
  </si>
  <si>
    <r>
      <t>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t>
    </r>
    <r>
      <rPr>
        <b/>
        <sz val="10"/>
        <rFont val="Times New Roman"/>
        <family val="1"/>
      </rPr>
      <t xml:space="preserve"> (17.7.2)     </t>
    </r>
    <r>
      <rPr>
        <sz val="10"/>
        <rFont val="Times New Roman"/>
        <family val="1"/>
      </rPr>
      <t xml:space="preserve">       </t>
    </r>
  </si>
  <si>
    <r>
      <t xml:space="preserve">Providing and fixing P.V.C. waste pipe for sink or wash basin including P.V.C. waste fittings complete.Semi rigid pipe 32 mm dia </t>
    </r>
    <r>
      <rPr>
        <b/>
        <sz val="10"/>
        <rFont val="Times New Roman"/>
        <family val="1"/>
      </rPr>
      <t>(17.28.1.1)</t>
    </r>
  </si>
  <si>
    <r>
      <t xml:space="preserve">Providing and fixing 600x450 mm beveled edge mirror of superior glass (of approved quality) complete with 6 mm thick hard board ground fixed to wooden cleats with C.P. brass screws and washers complete. </t>
    </r>
    <r>
      <rPr>
        <b/>
        <sz val="10"/>
        <rFont val="Times New Roman"/>
        <family val="1"/>
      </rPr>
      <t>(17.31)</t>
    </r>
  </si>
  <si>
    <r>
      <t>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complete.For pipes 100 to 250 mm diameter</t>
    </r>
    <r>
      <rPr>
        <b/>
        <sz val="10"/>
        <rFont val="Times New Roman"/>
        <family val="1"/>
      </rPr>
      <t xml:space="preserve"> (19.21.1)</t>
    </r>
  </si>
  <si>
    <r>
      <t xml:space="preserve">Providing and fixing G.I. pipes complete with G.I. fittings and clamps,including cutting and making good the walls etc.
Internal work - exposed on wall 
 15mm dia. nominal bore  </t>
    </r>
    <r>
      <rPr>
        <b/>
        <sz val="10"/>
        <rFont val="Times New Roman"/>
        <family val="1"/>
      </rPr>
      <t>(18.10.1)</t>
    </r>
  </si>
  <si>
    <r>
      <t xml:space="preserve"> 25mm dia. nominal bore </t>
    </r>
    <r>
      <rPr>
        <b/>
        <sz val="10"/>
        <rFont val="Times New Roman"/>
        <family val="1"/>
      </rPr>
      <t>(18.10.3)</t>
    </r>
  </si>
  <si>
    <r>
      <t xml:space="preserve">Providing and fixing C.P. brass bib cock of approved quality conforming to IS:8931 a) 15 mm nominal bore </t>
    </r>
    <r>
      <rPr>
        <b/>
        <sz val="10"/>
        <rFont val="Times New Roman"/>
        <family val="1"/>
      </rPr>
      <t>(18.49.1)</t>
    </r>
  </si>
  <si>
    <r>
      <t xml:space="preserve">Providing and fixing C.P. brass stop cock (concealed)  of standard design  and of approved make conforming to IS:8931a) 15 mm nominal bore </t>
    </r>
    <r>
      <rPr>
        <b/>
        <sz val="10"/>
        <rFont val="Times New Roman"/>
        <family val="1"/>
      </rPr>
      <t>(18.52.1)</t>
    </r>
  </si>
  <si>
    <r>
      <t>Making connection of G.I. distribution branch with G.I.main of following sizes by providing and fixing tee,including cutting and threading the pipe etc. complete.25 to 40 mm nominal bore</t>
    </r>
    <r>
      <rPr>
        <b/>
        <sz val="10"/>
        <rFont val="Times New Roman"/>
        <family val="1"/>
      </rPr>
      <t xml:space="preserve"> (18.13.1)</t>
    </r>
  </si>
  <si>
    <r>
      <t xml:space="preserve">Painting G.I. pipes and fittings with synthetic enamel white paint with two coats over a ready mixed priming coat, both of approved quality for new work.25 mm diameter pipe. </t>
    </r>
    <r>
      <rPr>
        <b/>
        <sz val="10"/>
        <rFont val="Times New Roman"/>
        <family val="1"/>
      </rPr>
      <t>(18.38.3)</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</si>
  <si>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0"/>
        <rFont val="Times New Roman"/>
        <family val="1"/>
      </rPr>
      <t>(8.31)</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</si>
  <si>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r>
    <r>
      <rPr>
        <b/>
        <sz val="10"/>
        <rFont val="Times New Roman"/>
        <family val="1"/>
      </rPr>
      <t>(11.37)</t>
    </r>
  </si>
  <si>
    <r>
      <t>Removing dry or oil bound distemper, water proofing cement paint and the like by scrapping, sand papering and preparing the surface smooth including necessary repairs to scratches etc. complete.</t>
    </r>
    <r>
      <rPr>
        <b/>
        <sz val="10"/>
        <rFont val="Times New Roman"/>
        <family val="1"/>
      </rPr>
      <t xml:space="preserve"> (13.91)</t>
    </r>
  </si>
  <si>
    <r>
      <t>Providing and applying white cement based putty of average thickness 1mm, of approved brand and manufacturer, over the plastered wall surface to prepare the surface even and smooth complete.</t>
    </r>
    <r>
      <rPr>
        <b/>
        <sz val="10"/>
        <rFont val="Times New Roman"/>
        <family val="1"/>
      </rPr>
      <t xml:space="preserve"> (13.80)</t>
    </r>
  </si>
  <si>
    <r>
      <t xml:space="preserve">Distempering with oil bound washable distemper of approved brand and manufacture to give an even shade New work (two or more coats) over and including water thinnable priming coat with cement primer  </t>
    </r>
    <r>
      <rPr>
        <b/>
        <sz val="10"/>
        <rFont val="Times New Roman"/>
        <family val="1"/>
      </rPr>
      <t>(13.41.1)</t>
    </r>
    <r>
      <rPr>
        <sz val="10"/>
        <rFont val="Times New Roman"/>
        <family val="1"/>
      </rPr>
      <t xml:space="preserve">                     </t>
    </r>
  </si>
  <si>
    <r>
      <t xml:space="preserve">Finishing walls with Acrylic Smooth exterior paint of required shade :New work (Two or more coat applied @ 1.67 ltr/10 sqm over and including priming coat of exterior primer applied @ 2.20 kg/10 sqm) </t>
    </r>
    <r>
      <rPr>
        <b/>
        <sz val="10"/>
        <rFont val="Times New Roman"/>
        <family val="1"/>
      </rPr>
      <t>(13.46.1)</t>
    </r>
  </si>
  <si>
    <r>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Single half stall urinal with 5 litre P.V.C. automatic flushing cistern </t>
    </r>
    <r>
      <rPr>
        <b/>
        <sz val="10"/>
        <rFont val="Times New Roman"/>
        <family val="1"/>
      </rPr>
      <t>(17.5.1)</t>
    </r>
  </si>
  <si>
    <r>
      <t xml:space="preserve">Providing and fixing ISI marked flush door shutters conforming to IS 2202 (part1)  decorative type, core of block board construction with frame of 1st class hard wood and well matched teak 3 ply veneering with vertical grains or cross bands and face veneers on both faces of shutters.30 mm thick including ISI marked Stainless Steel butt hinges with necessary screws </t>
    </r>
    <r>
      <rPr>
        <b/>
        <sz val="10"/>
        <rFont val="Times New Roman"/>
        <family val="1"/>
      </rPr>
      <t>(9.20.2)</t>
    </r>
  </si>
  <si>
    <r>
      <t xml:space="preserve">Providing and fixing aluminium sliding door bolts, ISI marked anodised (anodic coating not less than grade AC 10 as per IS : 1868), transparent or dyed to required colour or shade, with nuts and screws etc. complete :250x16 mm </t>
    </r>
    <r>
      <rPr>
        <b/>
        <sz val="10"/>
        <rFont val="Times New Roman"/>
        <family val="1"/>
      </rPr>
      <t>(9.96.2)</t>
    </r>
  </si>
  <si>
    <r>
      <t xml:space="preserve">Providing and fixing aluminium tower bolts, ISI marked, anodised (anodic coating not less than grade AC 10 as per IS : 1868 ) transparent or dyed to required colour or shade, with necessary screws etc. complete :
250x10 mm </t>
    </r>
    <r>
      <rPr>
        <b/>
        <sz val="10"/>
        <rFont val="Times New Roman"/>
        <family val="1"/>
      </rPr>
      <t>(9.97.2)</t>
    </r>
  </si>
  <si>
    <r>
      <t xml:space="preserve">150x10 mm </t>
    </r>
    <r>
      <rPr>
        <b/>
        <sz val="10"/>
        <rFont val="Times New Roman"/>
        <family val="1"/>
      </rPr>
      <t>(9.97.4)</t>
    </r>
  </si>
  <si>
    <r>
      <t xml:space="preserve">Providing and fixing aluminium handles, ISI marked, anodised (anodic coating not less than grade AC 10 as per IS : 1868) transparent or dyed to required colour or shade, with necessary screws etc. complete :125 mm </t>
    </r>
    <r>
      <rPr>
        <b/>
        <sz val="10"/>
        <rFont val="Times New Roman"/>
        <family val="1"/>
      </rPr>
      <t>(9.100.1)</t>
    </r>
  </si>
  <si>
    <r>
      <t xml:space="preserve">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t>
    </r>
    <r>
      <rPr>
        <b/>
        <sz val="10"/>
        <rFont val="Times New Roman"/>
        <family val="1"/>
      </rPr>
      <t>(21.1.1.1)</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</si>
  <si>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</si>
  <si>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r>
      <t xml:space="preserve">Providing and fixing precoated galvanized iron profile sheets (size, shape and pitch of corrugation as approved by Engineer-in-charge ) 0.50 mm (+0.05% ) total coated thickness  with  Zinc coating 120 grams per sqm as per IS:277 in 240 mpa steel grade, 5-7 microns epoxy primer on both side of the sheet and polyster top coat 15-18 microns. Sheet should have protective guard film of 25 microns minimum to avoid scratches duing transporation and should be supplied in single length upto 12 metre or as desired by Engineer-in-charge. The sheet shall be fixing using self drilling / self tapping screws of size (5.5 x 55mm) with EPDM seal, complete upto any pitch in horizontal/vertical or curved surfaces, excluding the cost of purlins, rafters and trusses and including cutting to size and shape wherever required. </t>
    </r>
    <r>
      <rPr>
        <b/>
        <sz val="10"/>
        <rFont val="Times New Roman"/>
        <family val="1"/>
      </rPr>
      <t>(12.50)</t>
    </r>
  </si>
  <si>
    <r>
      <t xml:space="preserve">Painting with synthetic enamel paint of approved brand and manufacture to  give an even shade : Two or more coats on new work </t>
    </r>
    <r>
      <rPr>
        <b/>
        <sz val="10"/>
        <rFont val="Times New Roman"/>
        <family val="1"/>
      </rPr>
      <t>(13.61.1)</t>
    </r>
    <r>
      <rPr>
        <sz val="10"/>
        <rFont val="Times New Roman"/>
        <family val="1"/>
      </rPr>
      <t xml:space="preserve">                                     </t>
    </r>
  </si>
  <si>
    <r>
      <t xml:space="preserve">Steel work welded in built up sections/ framed work, including cutting, hoisting, fixing in position and applying a priming coat of approved steel primer using structural steel etc. as required.In gratings, frames, guard bar, ladder, railings, brackets, gates and similar works </t>
    </r>
    <r>
      <rPr>
        <b/>
        <sz val="10"/>
        <rFont val="Times New Roman"/>
        <family val="1"/>
      </rPr>
      <t>(10.25.2)</t>
    </r>
  </si>
  <si>
    <t>cum</t>
  </si>
  <si>
    <t xml:space="preserve">cum         </t>
  </si>
  <si>
    <t>kg</t>
  </si>
  <si>
    <t>metre</t>
  </si>
  <si>
    <t xml:space="preserve">Nos. </t>
  </si>
  <si>
    <t>Nos.</t>
  </si>
  <si>
    <t xml:space="preserve">Name of Work: Ground floor toilet renovation in Deparment of Pharmaceutics Engineering and Technology, IIT(BHU) </t>
  </si>
  <si>
    <t>Contract No:  IIT(BHU)/IWD/CT-20/2022-23/598 Dated 21.07.2022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</si>
</sst>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1" xfId="0" applyFont="1" applyBorder="1" applyAlignment="1">
      <alignment horizontal="left" vertical="top" wrapText="1"/>
    </xf>
    <xf numFmtId="0" fontId="25" fillId="0" borderId="21" xfId="0" applyFont="1" applyBorder="1" applyAlignment="1">
      <alignment horizontal="justify" vertical="top" wrapText="1"/>
    </xf>
    <xf numFmtId="0" fontId="25" fillId="0" borderId="21" xfId="0" applyFont="1" applyBorder="1" applyAlignment="1">
      <alignment horizontal="justify" vertical="top" wrapText="1" shrinkToFi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5"/>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7" t="str">
        <f>B2&amp;" BoQ"</f>
        <v>Percentage BoQ</v>
      </c>
      <c r="B1" s="87"/>
      <c r="C1" s="87"/>
      <c r="D1" s="87"/>
      <c r="E1" s="87"/>
      <c r="F1" s="87"/>
      <c r="G1" s="87"/>
      <c r="H1" s="87"/>
      <c r="I1" s="87"/>
      <c r="J1" s="87"/>
      <c r="K1" s="87"/>
      <c r="L1" s="87"/>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8" t="s">
        <v>69</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10"/>
      <c r="IF4" s="10"/>
      <c r="IG4" s="10"/>
      <c r="IH4" s="10"/>
      <c r="II4" s="10"/>
    </row>
    <row r="5" spans="1:243" s="9" customFormat="1" ht="36" customHeight="1">
      <c r="A5" s="88" t="s">
        <v>190</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10"/>
      <c r="IF5" s="10"/>
      <c r="IG5" s="10"/>
      <c r="IH5" s="10"/>
      <c r="II5" s="10"/>
    </row>
    <row r="6" spans="1:243" s="9" customFormat="1" ht="27" customHeight="1">
      <c r="A6" s="88" t="s">
        <v>191</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10"/>
      <c r="IF6" s="10"/>
      <c r="IG6" s="10"/>
      <c r="IH6" s="10"/>
      <c r="II6" s="10"/>
    </row>
    <row r="7" spans="1:243" s="9" customFormat="1" ht="15" hidden="1">
      <c r="A7" s="89" t="s">
        <v>7</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10"/>
      <c r="IF7" s="10"/>
      <c r="IG7" s="10"/>
      <c r="IH7" s="10"/>
      <c r="II7" s="10"/>
    </row>
    <row r="8" spans="1:243" s="12" customFormat="1" ht="60">
      <c r="A8" s="11" t="s">
        <v>66</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IE8" s="13"/>
      <c r="IF8" s="13"/>
      <c r="IG8" s="13"/>
      <c r="IH8" s="13"/>
      <c r="II8" s="13"/>
    </row>
    <row r="9" spans="1:243" s="14" customFormat="1" ht="15">
      <c r="A9" s="85" t="s">
        <v>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72" customHeight="1">
      <c r="A14" s="22">
        <v>1</v>
      </c>
      <c r="B14" s="82" t="s">
        <v>135</v>
      </c>
      <c r="C14" s="24" t="s">
        <v>38</v>
      </c>
      <c r="D14" s="78">
        <v>2</v>
      </c>
      <c r="E14" s="80" t="s">
        <v>184</v>
      </c>
      <c r="F14" s="78">
        <v>1737.45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3474.9</v>
      </c>
      <c r="BB14" s="48">
        <f aca="true" t="shared" si="2" ref="BB14:BB24">BA14+SUM(N14:AZ14)</f>
        <v>3474.9</v>
      </c>
      <c r="BC14" s="37" t="str">
        <f aca="true" t="shared" si="3" ref="BC14:BC24">SpellNumber(L14,BB14)</f>
        <v>INR  Three Thousand Four Hundred &amp; Seventy Four  and Paise Ninety Only</v>
      </c>
      <c r="IA14" s="38">
        <v>1</v>
      </c>
      <c r="IB14" s="77" t="s">
        <v>86</v>
      </c>
      <c r="IC14" s="38" t="s">
        <v>38</v>
      </c>
      <c r="ID14" s="38">
        <v>1446</v>
      </c>
      <c r="IE14" s="39" t="s">
        <v>82</v>
      </c>
      <c r="IF14" s="39" t="s">
        <v>42</v>
      </c>
      <c r="IG14" s="39" t="s">
        <v>36</v>
      </c>
      <c r="IH14" s="39">
        <v>123.223</v>
      </c>
      <c r="II14" s="39" t="s">
        <v>39</v>
      </c>
    </row>
    <row r="15" spans="1:243" s="38" customFormat="1" ht="38.25" customHeight="1">
      <c r="A15" s="22">
        <v>2</v>
      </c>
      <c r="B15" s="83" t="s">
        <v>136</v>
      </c>
      <c r="C15" s="24" t="s">
        <v>43</v>
      </c>
      <c r="D15" s="78">
        <v>1</v>
      </c>
      <c r="E15" s="80" t="s">
        <v>184</v>
      </c>
      <c r="F15" s="78">
        <v>1469.9</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1469.9</v>
      </c>
      <c r="BB15" s="48">
        <f t="shared" si="2"/>
        <v>1469.9</v>
      </c>
      <c r="BC15" s="37" t="str">
        <f t="shared" si="3"/>
        <v>INR  One Thousand Four Hundred &amp; Sixty Nine  and Paise Ninety Only</v>
      </c>
      <c r="IA15" s="38">
        <v>2</v>
      </c>
      <c r="IB15" s="77" t="s">
        <v>87</v>
      </c>
      <c r="IC15" s="38" t="s">
        <v>43</v>
      </c>
      <c r="ID15" s="38">
        <v>482</v>
      </c>
      <c r="IE15" s="39" t="s">
        <v>82</v>
      </c>
      <c r="IF15" s="39" t="s">
        <v>44</v>
      </c>
      <c r="IG15" s="39" t="s">
        <v>45</v>
      </c>
      <c r="IH15" s="39">
        <v>213</v>
      </c>
      <c r="II15" s="39" t="s">
        <v>39</v>
      </c>
    </row>
    <row r="16" spans="1:243" s="38" customFormat="1" ht="33" customHeight="1">
      <c r="A16" s="22">
        <v>3</v>
      </c>
      <c r="B16" s="84" t="s">
        <v>137</v>
      </c>
      <c r="C16" s="24" t="s">
        <v>46</v>
      </c>
      <c r="D16" s="78">
        <v>63</v>
      </c>
      <c r="E16" s="80" t="s">
        <v>68</v>
      </c>
      <c r="F16" s="78">
        <v>54.85</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3455.55</v>
      </c>
      <c r="BB16" s="48">
        <f t="shared" si="2"/>
        <v>3455.55</v>
      </c>
      <c r="BC16" s="37" t="str">
        <f t="shared" si="3"/>
        <v>INR  Three Thousand Four Hundred &amp; Fifty Five  and Paise Fifty Five Only</v>
      </c>
      <c r="IA16" s="38">
        <v>3</v>
      </c>
      <c r="IB16" s="77" t="s">
        <v>88</v>
      </c>
      <c r="IC16" s="38" t="s">
        <v>46</v>
      </c>
      <c r="ID16" s="38">
        <v>241</v>
      </c>
      <c r="IE16" s="39" t="s">
        <v>82</v>
      </c>
      <c r="IF16" s="39" t="s">
        <v>35</v>
      </c>
      <c r="IG16" s="39" t="s">
        <v>47</v>
      </c>
      <c r="IH16" s="39">
        <v>10</v>
      </c>
      <c r="II16" s="39" t="s">
        <v>39</v>
      </c>
    </row>
    <row r="17" spans="1:243" s="38" customFormat="1" ht="40.5" customHeight="1">
      <c r="A17" s="22">
        <v>4</v>
      </c>
      <c r="B17" s="84" t="s">
        <v>138</v>
      </c>
      <c r="C17" s="24" t="s">
        <v>48</v>
      </c>
      <c r="D17" s="78">
        <v>1</v>
      </c>
      <c r="E17" s="80" t="s">
        <v>184</v>
      </c>
      <c r="F17" s="78">
        <v>5789.6</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5789.6</v>
      </c>
      <c r="BB17" s="48">
        <f t="shared" si="2"/>
        <v>5789.6</v>
      </c>
      <c r="BC17" s="37" t="str">
        <f t="shared" si="3"/>
        <v>INR  Five Thousand Seven Hundred &amp; Eighty Nine  and Paise Sixty Only</v>
      </c>
      <c r="IA17" s="38">
        <v>4</v>
      </c>
      <c r="IB17" s="77" t="s">
        <v>89</v>
      </c>
      <c r="IC17" s="38" t="s">
        <v>48</v>
      </c>
      <c r="ID17" s="38">
        <v>241</v>
      </c>
      <c r="IE17" s="39" t="s">
        <v>82</v>
      </c>
      <c r="IF17" s="39" t="s">
        <v>49</v>
      </c>
      <c r="IG17" s="39" t="s">
        <v>50</v>
      </c>
      <c r="IH17" s="39">
        <v>10</v>
      </c>
      <c r="II17" s="39" t="s">
        <v>39</v>
      </c>
    </row>
    <row r="18" spans="1:243" s="38" customFormat="1" ht="30" customHeight="1">
      <c r="A18" s="22">
        <v>5</v>
      </c>
      <c r="B18" s="84" t="s">
        <v>139</v>
      </c>
      <c r="C18" s="24" t="s">
        <v>51</v>
      </c>
      <c r="D18" s="78">
        <v>1</v>
      </c>
      <c r="E18" s="81" t="s">
        <v>184</v>
      </c>
      <c r="F18" s="78">
        <v>6788.6</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6788.6</v>
      </c>
      <c r="BB18" s="48">
        <f t="shared" si="2"/>
        <v>6788.6</v>
      </c>
      <c r="BC18" s="37" t="str">
        <f t="shared" si="3"/>
        <v>INR  Six Thousand Seven Hundred &amp; Eighty Eight  and Paise Sixty Only</v>
      </c>
      <c r="IA18" s="38">
        <v>5</v>
      </c>
      <c r="IB18" s="77" t="s">
        <v>90</v>
      </c>
      <c r="IC18" s="38" t="s">
        <v>51</v>
      </c>
      <c r="ID18" s="38">
        <v>4819</v>
      </c>
      <c r="IE18" s="39" t="s">
        <v>68</v>
      </c>
      <c r="IF18" s="39" t="s">
        <v>42</v>
      </c>
      <c r="IG18" s="39" t="s">
        <v>36</v>
      </c>
      <c r="IH18" s="39">
        <v>123.223</v>
      </c>
      <c r="II18" s="39" t="s">
        <v>39</v>
      </c>
    </row>
    <row r="19" spans="1:243" s="38" customFormat="1" ht="30.75" customHeight="1">
      <c r="A19" s="22">
        <v>6</v>
      </c>
      <c r="B19" s="84" t="s">
        <v>140</v>
      </c>
      <c r="C19" s="24" t="s">
        <v>52</v>
      </c>
      <c r="D19" s="78">
        <v>5</v>
      </c>
      <c r="E19" s="80" t="s">
        <v>184</v>
      </c>
      <c r="F19" s="78">
        <v>6157.45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30787.25</v>
      </c>
      <c r="BB19" s="48">
        <f t="shared" si="2"/>
        <v>30787.25</v>
      </c>
      <c r="BC19" s="37" t="str">
        <f t="shared" si="3"/>
        <v>INR  Thirty Thousand Seven Hundred &amp; Eighty Seven  and Paise Twenty Five Only</v>
      </c>
      <c r="IA19" s="38">
        <v>6</v>
      </c>
      <c r="IB19" s="77" t="s">
        <v>91</v>
      </c>
      <c r="IC19" s="38" t="s">
        <v>52</v>
      </c>
      <c r="ID19" s="38">
        <v>482</v>
      </c>
      <c r="IE19" s="39" t="s">
        <v>82</v>
      </c>
      <c r="IF19" s="39" t="s">
        <v>44</v>
      </c>
      <c r="IG19" s="39" t="s">
        <v>45</v>
      </c>
      <c r="IH19" s="39">
        <v>213</v>
      </c>
      <c r="II19" s="39" t="s">
        <v>39</v>
      </c>
    </row>
    <row r="20" spans="1:243" s="38" customFormat="1" ht="66" customHeight="1">
      <c r="A20" s="22">
        <v>7</v>
      </c>
      <c r="B20" s="84" t="s">
        <v>141</v>
      </c>
      <c r="C20" s="24" t="s">
        <v>53</v>
      </c>
      <c r="D20" s="78">
        <v>0.25</v>
      </c>
      <c r="E20" s="81" t="s">
        <v>185</v>
      </c>
      <c r="F20" s="78">
        <v>9763.8</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2440.95</v>
      </c>
      <c r="BB20" s="48">
        <f t="shared" si="2"/>
        <v>2440.95</v>
      </c>
      <c r="BC20" s="37" t="str">
        <f t="shared" si="3"/>
        <v>INR  Two Thousand Four Hundred &amp; Forty  and Paise Ninety Five Only</v>
      </c>
      <c r="IA20" s="38">
        <v>7</v>
      </c>
      <c r="IB20" s="77" t="s">
        <v>92</v>
      </c>
      <c r="IC20" s="38" t="s">
        <v>53</v>
      </c>
      <c r="ID20" s="38">
        <v>4819</v>
      </c>
      <c r="IE20" s="39" t="s">
        <v>68</v>
      </c>
      <c r="IF20" s="39" t="s">
        <v>35</v>
      </c>
      <c r="IG20" s="39" t="s">
        <v>47</v>
      </c>
      <c r="IH20" s="39">
        <v>10</v>
      </c>
      <c r="II20" s="39" t="s">
        <v>39</v>
      </c>
    </row>
    <row r="21" spans="1:243" s="38" customFormat="1" ht="57" customHeight="1">
      <c r="A21" s="22">
        <v>8</v>
      </c>
      <c r="B21" s="84" t="s">
        <v>142</v>
      </c>
      <c r="C21" s="24" t="s">
        <v>54</v>
      </c>
      <c r="D21" s="78">
        <v>24</v>
      </c>
      <c r="E21" s="81" t="s">
        <v>186</v>
      </c>
      <c r="F21" s="78">
        <v>83.5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2004</v>
      </c>
      <c r="BB21" s="48">
        <f t="shared" si="2"/>
        <v>2004</v>
      </c>
      <c r="BC21" s="37" t="str">
        <f t="shared" si="3"/>
        <v>INR  Two Thousand  &amp;Four  Only</v>
      </c>
      <c r="IA21" s="38">
        <v>8</v>
      </c>
      <c r="IB21" s="38" t="s">
        <v>93</v>
      </c>
      <c r="IC21" s="38" t="s">
        <v>54</v>
      </c>
      <c r="ID21" s="38">
        <v>100</v>
      </c>
      <c r="IE21" s="39" t="s">
        <v>39</v>
      </c>
      <c r="IF21" s="39" t="s">
        <v>49</v>
      </c>
      <c r="IG21" s="39" t="s">
        <v>50</v>
      </c>
      <c r="IH21" s="39">
        <v>10</v>
      </c>
      <c r="II21" s="39" t="s">
        <v>39</v>
      </c>
    </row>
    <row r="22" spans="1:243" s="38" customFormat="1" ht="51" customHeight="1">
      <c r="A22" s="22">
        <v>9</v>
      </c>
      <c r="B22" s="84" t="s">
        <v>143</v>
      </c>
      <c r="C22" s="24" t="s">
        <v>55</v>
      </c>
      <c r="D22" s="78">
        <v>2</v>
      </c>
      <c r="E22" s="81" t="s">
        <v>68</v>
      </c>
      <c r="F22" s="78">
        <v>552.05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1104.1</v>
      </c>
      <c r="BB22" s="48">
        <f t="shared" si="2"/>
        <v>1104.1</v>
      </c>
      <c r="BC22" s="37" t="str">
        <f t="shared" si="3"/>
        <v>INR  One Thousand One Hundred &amp; Four  and Paise Ten Only</v>
      </c>
      <c r="IA22" s="38">
        <v>9</v>
      </c>
      <c r="IB22" s="77" t="s">
        <v>94</v>
      </c>
      <c r="IC22" s="38" t="s">
        <v>55</v>
      </c>
      <c r="ID22" s="38">
        <v>100</v>
      </c>
      <c r="IE22" s="39" t="s">
        <v>39</v>
      </c>
      <c r="IF22" s="39" t="s">
        <v>42</v>
      </c>
      <c r="IG22" s="39" t="s">
        <v>36</v>
      </c>
      <c r="IH22" s="39">
        <v>123.223</v>
      </c>
      <c r="II22" s="39" t="s">
        <v>39</v>
      </c>
    </row>
    <row r="23" spans="1:243" s="38" customFormat="1" ht="49.5" customHeight="1">
      <c r="A23" s="22">
        <v>10</v>
      </c>
      <c r="B23" s="83" t="s">
        <v>144</v>
      </c>
      <c r="C23" s="24" t="s">
        <v>56</v>
      </c>
      <c r="D23" s="78">
        <v>8</v>
      </c>
      <c r="E23" s="81" t="s">
        <v>68</v>
      </c>
      <c r="F23" s="78">
        <v>176.7</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1413.6</v>
      </c>
      <c r="BB23" s="48">
        <f t="shared" si="2"/>
        <v>1413.6</v>
      </c>
      <c r="BC23" s="37" t="str">
        <f t="shared" si="3"/>
        <v>INR  One Thousand Four Hundred &amp; Thirteen  and Paise Sixty Only</v>
      </c>
      <c r="IA23" s="38">
        <v>10</v>
      </c>
      <c r="IB23" s="77" t="s">
        <v>95</v>
      </c>
      <c r="IC23" s="38" t="s">
        <v>56</v>
      </c>
      <c r="ID23" s="38">
        <v>100</v>
      </c>
      <c r="IE23" s="39" t="s">
        <v>39</v>
      </c>
      <c r="IF23" s="39" t="s">
        <v>44</v>
      </c>
      <c r="IG23" s="39" t="s">
        <v>45</v>
      </c>
      <c r="IH23" s="39">
        <v>213</v>
      </c>
      <c r="II23" s="39" t="s">
        <v>39</v>
      </c>
    </row>
    <row r="24" spans="1:243" s="38" customFormat="1" ht="48" customHeight="1">
      <c r="A24" s="22">
        <v>11</v>
      </c>
      <c r="B24" s="84" t="s">
        <v>145</v>
      </c>
      <c r="C24" s="24" t="s">
        <v>57</v>
      </c>
      <c r="D24" s="78">
        <v>14</v>
      </c>
      <c r="E24" s="81" t="s">
        <v>68</v>
      </c>
      <c r="F24" s="78">
        <v>932.1</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13049.4</v>
      </c>
      <c r="BB24" s="48">
        <f t="shared" si="2"/>
        <v>13049.4</v>
      </c>
      <c r="BC24" s="37" t="str">
        <f t="shared" si="3"/>
        <v>INR  Thirteen Thousand  &amp;Forty Nine  and Paise Forty Only</v>
      </c>
      <c r="IA24" s="38">
        <v>11</v>
      </c>
      <c r="IB24" s="77" t="s">
        <v>96</v>
      </c>
      <c r="IC24" s="38" t="s">
        <v>57</v>
      </c>
      <c r="ID24" s="38">
        <v>100</v>
      </c>
      <c r="IE24" s="39" t="s">
        <v>39</v>
      </c>
      <c r="IF24" s="39" t="s">
        <v>35</v>
      </c>
      <c r="IG24" s="39" t="s">
        <v>47</v>
      </c>
      <c r="IH24" s="39">
        <v>10</v>
      </c>
      <c r="II24" s="39" t="s">
        <v>39</v>
      </c>
    </row>
    <row r="25" spans="1:243" s="38" customFormat="1" ht="48.75" customHeight="1">
      <c r="A25" s="22">
        <v>12</v>
      </c>
      <c r="B25" s="83" t="s">
        <v>146</v>
      </c>
      <c r="C25" s="24" t="s">
        <v>80</v>
      </c>
      <c r="D25" s="78">
        <v>15</v>
      </c>
      <c r="E25" s="81" t="s">
        <v>68</v>
      </c>
      <c r="F25" s="78">
        <v>263.55</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3953.25</v>
      </c>
      <c r="BB25" s="48">
        <f aca="true" t="shared" si="6" ref="BB25:BB39">BA25+SUM(N25:AZ25)</f>
        <v>3953.25</v>
      </c>
      <c r="BC25" s="37" t="str">
        <f aca="true" t="shared" si="7" ref="BC25:BC39">SpellNumber(L25,BB25)</f>
        <v>INR  Three Thousand Nine Hundred &amp; Fifty Three  and Paise Twenty Five Only</v>
      </c>
      <c r="IA25" s="38">
        <v>12</v>
      </c>
      <c r="IB25" s="77" t="s">
        <v>97</v>
      </c>
      <c r="IC25" s="38" t="s">
        <v>80</v>
      </c>
      <c r="ID25" s="38">
        <v>75</v>
      </c>
      <c r="IE25" s="39" t="s">
        <v>39</v>
      </c>
      <c r="IF25" s="39" t="s">
        <v>42</v>
      </c>
      <c r="IG25" s="39" t="s">
        <v>36</v>
      </c>
      <c r="IH25" s="39">
        <v>123.223</v>
      </c>
      <c r="II25" s="39" t="s">
        <v>39</v>
      </c>
    </row>
    <row r="26" spans="1:243" s="38" customFormat="1" ht="48" customHeight="1">
      <c r="A26" s="22">
        <v>13</v>
      </c>
      <c r="B26" s="83" t="s">
        <v>147</v>
      </c>
      <c r="C26" s="24" t="s">
        <v>58</v>
      </c>
      <c r="D26" s="78">
        <v>14</v>
      </c>
      <c r="E26" s="81" t="s">
        <v>68</v>
      </c>
      <c r="F26" s="78">
        <v>303.9</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4254.6</v>
      </c>
      <c r="BB26" s="48">
        <f t="shared" si="6"/>
        <v>4254.6</v>
      </c>
      <c r="BC26" s="37" t="str">
        <f t="shared" si="7"/>
        <v>INR  Four Thousand Two Hundred &amp; Fifty Four  and Paise Sixty Only</v>
      </c>
      <c r="IA26" s="38">
        <v>13</v>
      </c>
      <c r="IB26" s="77" t="s">
        <v>98</v>
      </c>
      <c r="IC26" s="38" t="s">
        <v>58</v>
      </c>
      <c r="ID26" s="38">
        <v>75</v>
      </c>
      <c r="IE26" s="39" t="s">
        <v>39</v>
      </c>
      <c r="IF26" s="39" t="s">
        <v>44</v>
      </c>
      <c r="IG26" s="39" t="s">
        <v>45</v>
      </c>
      <c r="IH26" s="39">
        <v>213</v>
      </c>
      <c r="II26" s="39" t="s">
        <v>39</v>
      </c>
    </row>
    <row r="27" spans="1:243" s="38" customFormat="1" ht="42.75" customHeight="1">
      <c r="A27" s="22">
        <v>14</v>
      </c>
      <c r="B27" s="83" t="s">
        <v>148</v>
      </c>
      <c r="C27" s="24" t="s">
        <v>59</v>
      </c>
      <c r="D27" s="78">
        <v>10</v>
      </c>
      <c r="E27" s="81" t="s">
        <v>187</v>
      </c>
      <c r="F27" s="78">
        <v>1092.2</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10922</v>
      </c>
      <c r="BB27" s="48">
        <f t="shared" si="6"/>
        <v>10922</v>
      </c>
      <c r="BC27" s="37" t="str">
        <f t="shared" si="7"/>
        <v>INR  Ten Thousand Nine Hundred &amp; Twenty Two  Only</v>
      </c>
      <c r="IA27" s="38">
        <v>14</v>
      </c>
      <c r="IB27" s="77" t="s">
        <v>99</v>
      </c>
      <c r="IC27" s="38" t="s">
        <v>59</v>
      </c>
      <c r="ID27" s="38">
        <v>100</v>
      </c>
      <c r="IE27" s="39" t="s">
        <v>39</v>
      </c>
      <c r="IF27" s="39" t="s">
        <v>35</v>
      </c>
      <c r="IG27" s="39" t="s">
        <v>47</v>
      </c>
      <c r="IH27" s="39">
        <v>10</v>
      </c>
      <c r="II27" s="39" t="s">
        <v>39</v>
      </c>
    </row>
    <row r="28" spans="1:243" s="38" customFormat="1" ht="39" customHeight="1">
      <c r="A28" s="22">
        <v>15</v>
      </c>
      <c r="B28" s="83" t="s">
        <v>149</v>
      </c>
      <c r="C28" s="24" t="s">
        <v>60</v>
      </c>
      <c r="D28" s="78">
        <v>16</v>
      </c>
      <c r="E28" s="81" t="s">
        <v>188</v>
      </c>
      <c r="F28" s="78">
        <v>481.45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7703.2</v>
      </c>
      <c r="BB28" s="48">
        <f t="shared" si="6"/>
        <v>7703.2</v>
      </c>
      <c r="BC28" s="37" t="str">
        <f t="shared" si="7"/>
        <v>INR  Seven Thousand Seven Hundred &amp; Three  and Paise Twenty Only</v>
      </c>
      <c r="IA28" s="38">
        <v>15</v>
      </c>
      <c r="IB28" s="77" t="s">
        <v>100</v>
      </c>
      <c r="IC28" s="38" t="s">
        <v>60</v>
      </c>
      <c r="ID28" s="38">
        <v>100</v>
      </c>
      <c r="IE28" s="39" t="s">
        <v>39</v>
      </c>
      <c r="IF28" s="39" t="s">
        <v>49</v>
      </c>
      <c r="IG28" s="39" t="s">
        <v>50</v>
      </c>
      <c r="IH28" s="39">
        <v>10</v>
      </c>
      <c r="II28" s="39" t="s">
        <v>39</v>
      </c>
    </row>
    <row r="29" spans="1:243" s="38" customFormat="1" ht="47.25" customHeight="1">
      <c r="A29" s="22">
        <v>16</v>
      </c>
      <c r="B29" s="83" t="s">
        <v>150</v>
      </c>
      <c r="C29" s="24" t="s">
        <v>61</v>
      </c>
      <c r="D29" s="78">
        <v>2</v>
      </c>
      <c r="E29" s="81" t="s">
        <v>188</v>
      </c>
      <c r="F29" s="78">
        <v>461.65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923.3</v>
      </c>
      <c r="BB29" s="48">
        <f t="shared" si="6"/>
        <v>923.3</v>
      </c>
      <c r="BC29" s="37" t="str">
        <f t="shared" si="7"/>
        <v>INR  Nine Hundred &amp; Twenty Three  and Paise Thirty Only</v>
      </c>
      <c r="IA29" s="38">
        <v>16</v>
      </c>
      <c r="IB29" s="77" t="s">
        <v>101</v>
      </c>
      <c r="IC29" s="38" t="s">
        <v>61</v>
      </c>
      <c r="ID29" s="38">
        <v>100</v>
      </c>
      <c r="IE29" s="39" t="s">
        <v>39</v>
      </c>
      <c r="IF29" s="39" t="s">
        <v>44</v>
      </c>
      <c r="IG29" s="39" t="s">
        <v>63</v>
      </c>
      <c r="IH29" s="39">
        <v>10</v>
      </c>
      <c r="II29" s="39" t="s">
        <v>39</v>
      </c>
    </row>
    <row r="30" spans="1:243" s="38" customFormat="1" ht="47.25" customHeight="1">
      <c r="A30" s="22">
        <v>17</v>
      </c>
      <c r="B30" s="83" t="s">
        <v>151</v>
      </c>
      <c r="C30" s="24" t="s">
        <v>62</v>
      </c>
      <c r="D30" s="78">
        <v>2</v>
      </c>
      <c r="E30" s="81" t="s">
        <v>188</v>
      </c>
      <c r="F30" s="78">
        <v>390.75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781.5</v>
      </c>
      <c r="BB30" s="48">
        <f t="shared" si="6"/>
        <v>781.5</v>
      </c>
      <c r="BC30" s="37" t="str">
        <f t="shared" si="7"/>
        <v>INR  Seven Hundred &amp; Eighty One  and Paise Fifty Only</v>
      </c>
      <c r="IA30" s="38">
        <v>17</v>
      </c>
      <c r="IB30" s="77" t="s">
        <v>102</v>
      </c>
      <c r="IC30" s="38" t="s">
        <v>62</v>
      </c>
      <c r="ID30" s="38">
        <v>100</v>
      </c>
      <c r="IE30" s="39" t="s">
        <v>39</v>
      </c>
      <c r="IF30" s="39" t="s">
        <v>44</v>
      </c>
      <c r="IG30" s="39" t="s">
        <v>63</v>
      </c>
      <c r="IH30" s="39">
        <v>10</v>
      </c>
      <c r="II30" s="39" t="s">
        <v>39</v>
      </c>
    </row>
    <row r="31" spans="1:243" s="38" customFormat="1" ht="33.75" customHeight="1">
      <c r="A31" s="22">
        <v>18</v>
      </c>
      <c r="B31" s="83" t="s">
        <v>152</v>
      </c>
      <c r="C31" s="24" t="s">
        <v>70</v>
      </c>
      <c r="D31" s="78">
        <v>2</v>
      </c>
      <c r="E31" s="81" t="s">
        <v>189</v>
      </c>
      <c r="F31" s="78">
        <v>667.7</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1335.4</v>
      </c>
      <c r="BB31" s="48">
        <f t="shared" si="6"/>
        <v>1335.4</v>
      </c>
      <c r="BC31" s="37" t="str">
        <f t="shared" si="7"/>
        <v>INR  One Thousand Three Hundred &amp; Thirty Five  and Paise Forty Only</v>
      </c>
      <c r="IA31" s="38">
        <v>18</v>
      </c>
      <c r="IB31" s="77" t="s">
        <v>103</v>
      </c>
      <c r="IC31" s="38" t="s">
        <v>70</v>
      </c>
      <c r="ID31" s="38">
        <v>100</v>
      </c>
      <c r="IE31" s="39" t="s">
        <v>39</v>
      </c>
      <c r="IF31" s="39" t="s">
        <v>44</v>
      </c>
      <c r="IG31" s="39" t="s">
        <v>63</v>
      </c>
      <c r="IH31" s="39">
        <v>10</v>
      </c>
      <c r="II31" s="39" t="s">
        <v>39</v>
      </c>
    </row>
    <row r="32" spans="1:243" s="38" customFormat="1" ht="48" customHeight="1">
      <c r="A32" s="22">
        <v>19</v>
      </c>
      <c r="B32" s="83" t="s">
        <v>153</v>
      </c>
      <c r="C32" s="24" t="s">
        <v>71</v>
      </c>
      <c r="D32" s="78">
        <v>2</v>
      </c>
      <c r="E32" s="81" t="s">
        <v>188</v>
      </c>
      <c r="F32" s="78">
        <v>1512.55</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3025.1</v>
      </c>
      <c r="BB32" s="48">
        <f>BA32+SUM(N32:AZ32)</f>
        <v>3025.1</v>
      </c>
      <c r="BC32" s="37" t="str">
        <f>SpellNumber(L32,BB32)</f>
        <v>INR  Three Thousand  &amp;Twenty Five  and Paise Ten Only</v>
      </c>
      <c r="IA32" s="38">
        <v>19</v>
      </c>
      <c r="IB32" s="77" t="s">
        <v>104</v>
      </c>
      <c r="IC32" s="38" t="s">
        <v>71</v>
      </c>
      <c r="ID32" s="38">
        <v>75</v>
      </c>
      <c r="IE32" s="39" t="s">
        <v>39</v>
      </c>
      <c r="IF32" s="39" t="s">
        <v>44</v>
      </c>
      <c r="IG32" s="39" t="s">
        <v>63</v>
      </c>
      <c r="IH32" s="39">
        <v>10</v>
      </c>
      <c r="II32" s="39" t="s">
        <v>39</v>
      </c>
    </row>
    <row r="33" spans="1:243" s="38" customFormat="1" ht="47.25" customHeight="1">
      <c r="A33" s="22">
        <v>20</v>
      </c>
      <c r="B33" s="83" t="s">
        <v>154</v>
      </c>
      <c r="C33" s="24" t="s">
        <v>72</v>
      </c>
      <c r="D33" s="78">
        <v>6</v>
      </c>
      <c r="E33" s="81" t="s">
        <v>188</v>
      </c>
      <c r="F33" s="78">
        <v>44.6</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267.6</v>
      </c>
      <c r="BB33" s="48">
        <f t="shared" si="6"/>
        <v>267.6</v>
      </c>
      <c r="BC33" s="37" t="str">
        <f t="shared" si="7"/>
        <v>INR  Two Hundred &amp; Sixty Seven  and Paise Sixty Only</v>
      </c>
      <c r="IA33" s="38">
        <v>20</v>
      </c>
      <c r="IB33" s="77" t="s">
        <v>105</v>
      </c>
      <c r="IC33" s="38" t="s">
        <v>72</v>
      </c>
      <c r="ID33" s="38">
        <v>100</v>
      </c>
      <c r="IE33" s="39" t="s">
        <v>39</v>
      </c>
      <c r="IF33" s="39" t="s">
        <v>44</v>
      </c>
      <c r="IG33" s="39" t="s">
        <v>63</v>
      </c>
      <c r="IH33" s="39">
        <v>10</v>
      </c>
      <c r="II33" s="39" t="s">
        <v>39</v>
      </c>
    </row>
    <row r="34" spans="1:243" s="38" customFormat="1" ht="78" customHeight="1">
      <c r="A34" s="22">
        <v>21</v>
      </c>
      <c r="B34" s="83" t="s">
        <v>155</v>
      </c>
      <c r="C34" s="24" t="s">
        <v>73</v>
      </c>
      <c r="D34" s="78">
        <v>2</v>
      </c>
      <c r="E34" s="81" t="s">
        <v>188</v>
      </c>
      <c r="F34" s="78">
        <v>5421.5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10843</v>
      </c>
      <c r="BB34" s="48">
        <f t="shared" si="6"/>
        <v>10843</v>
      </c>
      <c r="BC34" s="37" t="str">
        <f t="shared" si="7"/>
        <v>INR  Ten Thousand Eight Hundred &amp; Forty Three  Only</v>
      </c>
      <c r="IA34" s="38">
        <v>21</v>
      </c>
      <c r="IB34" s="77" t="s">
        <v>106</v>
      </c>
      <c r="IC34" s="38" t="s">
        <v>73</v>
      </c>
      <c r="ID34" s="38">
        <v>100</v>
      </c>
      <c r="IE34" s="39" t="s">
        <v>39</v>
      </c>
      <c r="IF34" s="39" t="s">
        <v>44</v>
      </c>
      <c r="IG34" s="39" t="s">
        <v>63</v>
      </c>
      <c r="IH34" s="39">
        <v>10</v>
      </c>
      <c r="II34" s="39" t="s">
        <v>39</v>
      </c>
    </row>
    <row r="35" spans="1:243" s="38" customFormat="1" ht="69.75" customHeight="1">
      <c r="A35" s="22">
        <v>22</v>
      </c>
      <c r="B35" s="83" t="s">
        <v>156</v>
      </c>
      <c r="C35" s="24" t="s">
        <v>74</v>
      </c>
      <c r="D35" s="78">
        <v>1</v>
      </c>
      <c r="E35" s="81" t="s">
        <v>188</v>
      </c>
      <c r="F35" s="78">
        <v>5260.95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5260.95</v>
      </c>
      <c r="BB35" s="48">
        <f t="shared" si="6"/>
        <v>5260.95</v>
      </c>
      <c r="BC35" s="37" t="str">
        <f t="shared" si="7"/>
        <v>INR  Five Thousand Two Hundred &amp; Sixty  and Paise Ninety Five Only</v>
      </c>
      <c r="IA35" s="38">
        <v>22</v>
      </c>
      <c r="IB35" s="77" t="s">
        <v>107</v>
      </c>
      <c r="IC35" s="38" t="s">
        <v>74</v>
      </c>
      <c r="ID35" s="38">
        <v>100</v>
      </c>
      <c r="IE35" s="39" t="s">
        <v>39</v>
      </c>
      <c r="IF35" s="39" t="s">
        <v>44</v>
      </c>
      <c r="IG35" s="39" t="s">
        <v>63</v>
      </c>
      <c r="IH35" s="39">
        <v>10</v>
      </c>
      <c r="II35" s="39" t="s">
        <v>39</v>
      </c>
    </row>
    <row r="36" spans="1:243" s="38" customFormat="1" ht="63.75" customHeight="1">
      <c r="A36" s="22">
        <v>23</v>
      </c>
      <c r="B36" s="83" t="s">
        <v>157</v>
      </c>
      <c r="C36" s="24" t="s">
        <v>75</v>
      </c>
      <c r="D36" s="78">
        <v>2</v>
      </c>
      <c r="E36" s="81" t="s">
        <v>188</v>
      </c>
      <c r="F36" s="78">
        <v>2751.3</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5502.6</v>
      </c>
      <c r="BB36" s="48">
        <f t="shared" si="6"/>
        <v>5502.6</v>
      </c>
      <c r="BC36" s="37" t="str">
        <f t="shared" si="7"/>
        <v>INR  Five Thousand Five Hundred &amp; Two  and Paise Sixty Only</v>
      </c>
      <c r="IA36" s="38">
        <v>23</v>
      </c>
      <c r="IB36" s="77" t="s">
        <v>108</v>
      </c>
      <c r="IC36" s="38" t="s">
        <v>75</v>
      </c>
      <c r="ID36" s="38">
        <v>75</v>
      </c>
      <c r="IE36" s="39" t="s">
        <v>39</v>
      </c>
      <c r="IF36" s="39" t="s">
        <v>44</v>
      </c>
      <c r="IG36" s="39" t="s">
        <v>63</v>
      </c>
      <c r="IH36" s="39">
        <v>10</v>
      </c>
      <c r="II36" s="39" t="s">
        <v>39</v>
      </c>
    </row>
    <row r="37" spans="1:243" s="38" customFormat="1" ht="38.25" customHeight="1">
      <c r="A37" s="22">
        <v>24</v>
      </c>
      <c r="B37" s="83" t="s">
        <v>158</v>
      </c>
      <c r="C37" s="24" t="s">
        <v>76</v>
      </c>
      <c r="D37" s="78">
        <v>1</v>
      </c>
      <c r="E37" s="81" t="s">
        <v>188</v>
      </c>
      <c r="F37" s="78">
        <v>87.7</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87.7</v>
      </c>
      <c r="BB37" s="48">
        <f t="shared" si="6"/>
        <v>87.7</v>
      </c>
      <c r="BC37" s="37" t="str">
        <f t="shared" si="7"/>
        <v>INR  Eighty Seven and Paise Seventy Only</v>
      </c>
      <c r="IA37" s="38">
        <v>24</v>
      </c>
      <c r="IB37" s="77" t="s">
        <v>109</v>
      </c>
      <c r="IC37" s="38" t="s">
        <v>76</v>
      </c>
      <c r="ID37" s="38">
        <v>75</v>
      </c>
      <c r="IE37" s="39" t="s">
        <v>39</v>
      </c>
      <c r="IF37" s="39" t="s">
        <v>44</v>
      </c>
      <c r="IG37" s="39" t="s">
        <v>63</v>
      </c>
      <c r="IH37" s="39">
        <v>10</v>
      </c>
      <c r="II37" s="39" t="s">
        <v>39</v>
      </c>
    </row>
    <row r="38" spans="1:243" s="38" customFormat="1" ht="43.5" customHeight="1">
      <c r="A38" s="22">
        <v>25</v>
      </c>
      <c r="B38" s="83" t="s">
        <v>159</v>
      </c>
      <c r="C38" s="24" t="s">
        <v>77</v>
      </c>
      <c r="D38" s="78">
        <v>2</v>
      </c>
      <c r="E38" s="81" t="s">
        <v>188</v>
      </c>
      <c r="F38" s="78">
        <v>1283.05</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2566.1</v>
      </c>
      <c r="BB38" s="48">
        <f t="shared" si="6"/>
        <v>2566.1</v>
      </c>
      <c r="BC38" s="37" t="str">
        <f t="shared" si="7"/>
        <v>INR  Two Thousand Five Hundred &amp; Sixty Six  and Paise Ten Only</v>
      </c>
      <c r="IA38" s="38">
        <v>25</v>
      </c>
      <c r="IB38" s="77" t="s">
        <v>110</v>
      </c>
      <c r="IC38" s="38" t="s">
        <v>77</v>
      </c>
      <c r="ID38" s="38">
        <v>50</v>
      </c>
      <c r="IE38" s="39" t="s">
        <v>39</v>
      </c>
      <c r="IF38" s="39" t="s">
        <v>44</v>
      </c>
      <c r="IG38" s="39" t="s">
        <v>63</v>
      </c>
      <c r="IH38" s="39">
        <v>10</v>
      </c>
      <c r="II38" s="39" t="s">
        <v>39</v>
      </c>
    </row>
    <row r="39" spans="1:243" s="38" customFormat="1" ht="78" customHeight="1">
      <c r="A39" s="22">
        <v>26</v>
      </c>
      <c r="B39" s="84" t="s">
        <v>160</v>
      </c>
      <c r="C39" s="24" t="s">
        <v>78</v>
      </c>
      <c r="D39" s="78">
        <v>1</v>
      </c>
      <c r="E39" s="81" t="s">
        <v>39</v>
      </c>
      <c r="F39" s="78">
        <v>623.5</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623.5</v>
      </c>
      <c r="BB39" s="48">
        <f t="shared" si="6"/>
        <v>623.5</v>
      </c>
      <c r="BC39" s="37" t="str">
        <f t="shared" si="7"/>
        <v>INR  Six Hundred &amp; Twenty Three  and Paise Fifty Only</v>
      </c>
      <c r="IA39" s="38">
        <v>26</v>
      </c>
      <c r="IB39" s="77" t="s">
        <v>111</v>
      </c>
      <c r="IC39" s="38" t="s">
        <v>78</v>
      </c>
      <c r="ID39" s="38">
        <v>50</v>
      </c>
      <c r="IE39" s="39" t="s">
        <v>39</v>
      </c>
      <c r="IF39" s="39" t="s">
        <v>44</v>
      </c>
      <c r="IG39" s="39" t="s">
        <v>63</v>
      </c>
      <c r="IH39" s="39">
        <v>10</v>
      </c>
      <c r="II39" s="39" t="s">
        <v>39</v>
      </c>
    </row>
    <row r="40" spans="1:243" s="38" customFormat="1" ht="57" customHeight="1">
      <c r="A40" s="22">
        <v>27</v>
      </c>
      <c r="B40" s="83" t="s">
        <v>161</v>
      </c>
      <c r="C40" s="24" t="s">
        <v>112</v>
      </c>
      <c r="D40" s="78">
        <v>15</v>
      </c>
      <c r="E40" s="81" t="s">
        <v>187</v>
      </c>
      <c r="F40" s="78">
        <v>284.9</v>
      </c>
      <c r="G40" s="51"/>
      <c r="H40" s="52"/>
      <c r="I40" s="40" t="s">
        <v>40</v>
      </c>
      <c r="J40" s="43">
        <f aca="true" t="shared" si="8" ref="J40:J62">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62">total_amount_ba($B$2,$D$2,D40,F40,J40,K40,M40)</f>
        <v>4273.5</v>
      </c>
      <c r="BB40" s="48">
        <f aca="true" t="shared" si="10" ref="BB40:BB62">BA40+SUM(N40:AZ40)</f>
        <v>4273.5</v>
      </c>
      <c r="BC40" s="37" t="str">
        <f aca="true" t="shared" si="11" ref="BC40:BC62">SpellNumber(L40,BB40)</f>
        <v>INR  Four Thousand Two Hundred &amp; Seventy Three  and Paise Fifty Only</v>
      </c>
      <c r="IA40" s="38">
        <v>26</v>
      </c>
      <c r="IB40" s="77" t="s">
        <v>111</v>
      </c>
      <c r="IC40" s="38" t="s">
        <v>78</v>
      </c>
      <c r="ID40" s="38">
        <v>50</v>
      </c>
      <c r="IE40" s="39" t="s">
        <v>39</v>
      </c>
      <c r="IF40" s="39" t="s">
        <v>44</v>
      </c>
      <c r="IG40" s="39" t="s">
        <v>63</v>
      </c>
      <c r="IH40" s="39">
        <v>10</v>
      </c>
      <c r="II40" s="39" t="s">
        <v>39</v>
      </c>
    </row>
    <row r="41" spans="1:243" s="38" customFormat="1" ht="21" customHeight="1">
      <c r="A41" s="22">
        <v>28</v>
      </c>
      <c r="B41" s="83" t="s">
        <v>162</v>
      </c>
      <c r="C41" s="24" t="s">
        <v>113</v>
      </c>
      <c r="D41" s="78">
        <v>5</v>
      </c>
      <c r="E41" s="81" t="s">
        <v>187</v>
      </c>
      <c r="F41" s="78">
        <v>438</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2190</v>
      </c>
      <c r="BB41" s="48">
        <f t="shared" si="10"/>
        <v>2190</v>
      </c>
      <c r="BC41" s="37" t="str">
        <f t="shared" si="11"/>
        <v>INR  Two Thousand One Hundred &amp; Ninety  Only</v>
      </c>
      <c r="IA41" s="38">
        <v>26</v>
      </c>
      <c r="IB41" s="77" t="s">
        <v>111</v>
      </c>
      <c r="IC41" s="38" t="s">
        <v>78</v>
      </c>
      <c r="ID41" s="38">
        <v>50</v>
      </c>
      <c r="IE41" s="39" t="s">
        <v>39</v>
      </c>
      <c r="IF41" s="39" t="s">
        <v>44</v>
      </c>
      <c r="IG41" s="39" t="s">
        <v>63</v>
      </c>
      <c r="IH41" s="39">
        <v>10</v>
      </c>
      <c r="II41" s="39" t="s">
        <v>39</v>
      </c>
    </row>
    <row r="42" spans="1:243" s="38" customFormat="1" ht="30" customHeight="1">
      <c r="A42" s="22">
        <v>29</v>
      </c>
      <c r="B42" s="83" t="s">
        <v>163</v>
      </c>
      <c r="C42" s="24" t="s">
        <v>114</v>
      </c>
      <c r="D42" s="78">
        <v>6</v>
      </c>
      <c r="E42" s="81" t="s">
        <v>188</v>
      </c>
      <c r="F42" s="78">
        <v>418.95</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2513.7</v>
      </c>
      <c r="BB42" s="48">
        <f t="shared" si="10"/>
        <v>2513.7</v>
      </c>
      <c r="BC42" s="37" t="str">
        <f t="shared" si="11"/>
        <v>INR  Two Thousand Five Hundred &amp; Thirteen  and Paise Seventy Only</v>
      </c>
      <c r="IA42" s="38">
        <v>26</v>
      </c>
      <c r="IB42" s="77" t="s">
        <v>111</v>
      </c>
      <c r="IC42" s="38" t="s">
        <v>78</v>
      </c>
      <c r="ID42" s="38">
        <v>50</v>
      </c>
      <c r="IE42" s="39" t="s">
        <v>39</v>
      </c>
      <c r="IF42" s="39" t="s">
        <v>44</v>
      </c>
      <c r="IG42" s="39" t="s">
        <v>63</v>
      </c>
      <c r="IH42" s="39">
        <v>10</v>
      </c>
      <c r="II42" s="39" t="s">
        <v>39</v>
      </c>
    </row>
    <row r="43" spans="1:243" s="38" customFormat="1" ht="36" customHeight="1">
      <c r="A43" s="22">
        <v>30</v>
      </c>
      <c r="B43" s="83" t="s">
        <v>164</v>
      </c>
      <c r="C43" s="24" t="s">
        <v>115</v>
      </c>
      <c r="D43" s="78">
        <v>6</v>
      </c>
      <c r="E43" s="81" t="s">
        <v>188</v>
      </c>
      <c r="F43" s="78">
        <v>606.25</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3637.5</v>
      </c>
      <c r="BB43" s="48">
        <f t="shared" si="10"/>
        <v>3637.5</v>
      </c>
      <c r="BC43" s="37" t="str">
        <f t="shared" si="11"/>
        <v>INR  Three Thousand Six Hundred &amp; Thirty Seven  and Paise Fifty Only</v>
      </c>
      <c r="IA43" s="38">
        <v>26</v>
      </c>
      <c r="IB43" s="77" t="s">
        <v>111</v>
      </c>
      <c r="IC43" s="38" t="s">
        <v>78</v>
      </c>
      <c r="ID43" s="38">
        <v>50</v>
      </c>
      <c r="IE43" s="39" t="s">
        <v>39</v>
      </c>
      <c r="IF43" s="39" t="s">
        <v>44</v>
      </c>
      <c r="IG43" s="39" t="s">
        <v>63</v>
      </c>
      <c r="IH43" s="39">
        <v>10</v>
      </c>
      <c r="II43" s="39" t="s">
        <v>39</v>
      </c>
    </row>
    <row r="44" spans="1:243" s="38" customFormat="1" ht="33" customHeight="1">
      <c r="A44" s="22">
        <v>31</v>
      </c>
      <c r="B44" s="83" t="s">
        <v>165</v>
      </c>
      <c r="C44" s="24" t="s">
        <v>116</v>
      </c>
      <c r="D44" s="78">
        <v>1</v>
      </c>
      <c r="E44" s="81" t="s">
        <v>188</v>
      </c>
      <c r="F44" s="78">
        <v>673.45</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673.45</v>
      </c>
      <c r="BB44" s="48">
        <f t="shared" si="10"/>
        <v>673.45</v>
      </c>
      <c r="BC44" s="37" t="str">
        <f t="shared" si="11"/>
        <v>INR  Six Hundred &amp; Seventy Three  and Paise Forty Five Only</v>
      </c>
      <c r="IA44" s="38">
        <v>26</v>
      </c>
      <c r="IB44" s="77" t="s">
        <v>111</v>
      </c>
      <c r="IC44" s="38" t="s">
        <v>78</v>
      </c>
      <c r="ID44" s="38">
        <v>50</v>
      </c>
      <c r="IE44" s="39" t="s">
        <v>39</v>
      </c>
      <c r="IF44" s="39" t="s">
        <v>44</v>
      </c>
      <c r="IG44" s="39" t="s">
        <v>63</v>
      </c>
      <c r="IH44" s="39">
        <v>10</v>
      </c>
      <c r="II44" s="39" t="s">
        <v>39</v>
      </c>
    </row>
    <row r="45" spans="1:243" s="38" customFormat="1" ht="36.75" customHeight="1">
      <c r="A45" s="22">
        <v>32</v>
      </c>
      <c r="B45" s="83" t="s">
        <v>166</v>
      </c>
      <c r="C45" s="24" t="s">
        <v>117</v>
      </c>
      <c r="D45" s="78">
        <v>5</v>
      </c>
      <c r="E45" s="81" t="s">
        <v>187</v>
      </c>
      <c r="F45" s="78">
        <v>23.7</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118.5</v>
      </c>
      <c r="BB45" s="48">
        <f t="shared" si="10"/>
        <v>118.5</v>
      </c>
      <c r="BC45" s="37" t="str">
        <f t="shared" si="11"/>
        <v>INR  One Hundred &amp; Eighteen  and Paise Fifty Only</v>
      </c>
      <c r="IA45" s="38">
        <v>26</v>
      </c>
      <c r="IB45" s="77" t="s">
        <v>111</v>
      </c>
      <c r="IC45" s="38" t="s">
        <v>78</v>
      </c>
      <c r="ID45" s="38">
        <v>50</v>
      </c>
      <c r="IE45" s="39" t="s">
        <v>39</v>
      </c>
      <c r="IF45" s="39" t="s">
        <v>44</v>
      </c>
      <c r="IG45" s="39" t="s">
        <v>63</v>
      </c>
      <c r="IH45" s="39">
        <v>10</v>
      </c>
      <c r="II45" s="39" t="s">
        <v>39</v>
      </c>
    </row>
    <row r="46" spans="1:243" s="38" customFormat="1" ht="87" customHeight="1">
      <c r="A46" s="22">
        <v>33</v>
      </c>
      <c r="B46" s="83" t="s">
        <v>167</v>
      </c>
      <c r="C46" s="24" t="s">
        <v>118</v>
      </c>
      <c r="D46" s="78">
        <v>63</v>
      </c>
      <c r="E46" s="81" t="s">
        <v>68</v>
      </c>
      <c r="F46" s="78">
        <v>1030.3</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64908.9</v>
      </c>
      <c r="BB46" s="48">
        <f t="shared" si="10"/>
        <v>64908.9</v>
      </c>
      <c r="BC46" s="37" t="str">
        <f t="shared" si="11"/>
        <v>INR  Sixty Four Thousand Nine Hundred &amp; Eight  and Paise Ninety Only</v>
      </c>
      <c r="IA46" s="38">
        <v>26</v>
      </c>
      <c r="IB46" s="77" t="s">
        <v>111</v>
      </c>
      <c r="IC46" s="38" t="s">
        <v>78</v>
      </c>
      <c r="ID46" s="38">
        <v>50</v>
      </c>
      <c r="IE46" s="39" t="s">
        <v>39</v>
      </c>
      <c r="IF46" s="39" t="s">
        <v>44</v>
      </c>
      <c r="IG46" s="39" t="s">
        <v>63</v>
      </c>
      <c r="IH46" s="39">
        <v>10</v>
      </c>
      <c r="II46" s="39" t="s">
        <v>39</v>
      </c>
    </row>
    <row r="47" spans="1:243" s="38" customFormat="1" ht="72" customHeight="1">
      <c r="A47" s="22">
        <v>34</v>
      </c>
      <c r="B47" s="83" t="s">
        <v>168</v>
      </c>
      <c r="C47" s="24" t="s">
        <v>119</v>
      </c>
      <c r="D47" s="78">
        <v>22</v>
      </c>
      <c r="E47" s="81" t="s">
        <v>68</v>
      </c>
      <c r="F47" s="78">
        <v>926.9</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20391.8</v>
      </c>
      <c r="BB47" s="48">
        <f t="shared" si="10"/>
        <v>20391.8</v>
      </c>
      <c r="BC47" s="37" t="str">
        <f t="shared" si="11"/>
        <v>INR  Twenty Thousand Three Hundred &amp; Ninety One  and Paise Eighty Only</v>
      </c>
      <c r="IA47" s="38">
        <v>26</v>
      </c>
      <c r="IB47" s="77" t="s">
        <v>111</v>
      </c>
      <c r="IC47" s="38" t="s">
        <v>78</v>
      </c>
      <c r="ID47" s="38">
        <v>50</v>
      </c>
      <c r="IE47" s="39" t="s">
        <v>39</v>
      </c>
      <c r="IF47" s="39" t="s">
        <v>44</v>
      </c>
      <c r="IG47" s="39" t="s">
        <v>63</v>
      </c>
      <c r="IH47" s="39">
        <v>10</v>
      </c>
      <c r="II47" s="39" t="s">
        <v>39</v>
      </c>
    </row>
    <row r="48" spans="1:243" s="38" customFormat="1" ht="57" customHeight="1">
      <c r="A48" s="22">
        <v>35</v>
      </c>
      <c r="B48" s="83" t="s">
        <v>169</v>
      </c>
      <c r="C48" s="24" t="s">
        <v>120</v>
      </c>
      <c r="D48" s="78">
        <v>95</v>
      </c>
      <c r="E48" s="81" t="s">
        <v>68</v>
      </c>
      <c r="F48" s="78">
        <v>18.25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1733.75</v>
      </c>
      <c r="BB48" s="48">
        <f t="shared" si="10"/>
        <v>1733.75</v>
      </c>
      <c r="BC48" s="37" t="str">
        <f t="shared" si="11"/>
        <v>INR  One Thousand Seven Hundred &amp; Thirty Three  and Paise Seventy Five Only</v>
      </c>
      <c r="IA48" s="38">
        <v>26</v>
      </c>
      <c r="IB48" s="77" t="s">
        <v>111</v>
      </c>
      <c r="IC48" s="38" t="s">
        <v>78</v>
      </c>
      <c r="ID48" s="38">
        <v>50</v>
      </c>
      <c r="IE48" s="39" t="s">
        <v>39</v>
      </c>
      <c r="IF48" s="39" t="s">
        <v>44</v>
      </c>
      <c r="IG48" s="39" t="s">
        <v>63</v>
      </c>
      <c r="IH48" s="39">
        <v>10</v>
      </c>
      <c r="II48" s="39" t="s">
        <v>39</v>
      </c>
    </row>
    <row r="49" spans="1:243" s="38" customFormat="1" ht="57" customHeight="1">
      <c r="A49" s="22">
        <v>36</v>
      </c>
      <c r="B49" s="83" t="s">
        <v>170</v>
      </c>
      <c r="C49" s="24" t="s">
        <v>121</v>
      </c>
      <c r="D49" s="78">
        <v>95</v>
      </c>
      <c r="E49" s="81" t="s">
        <v>68</v>
      </c>
      <c r="F49" s="78">
        <v>115.15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10939.25</v>
      </c>
      <c r="BB49" s="48">
        <f t="shared" si="10"/>
        <v>10939.25</v>
      </c>
      <c r="BC49" s="37" t="str">
        <f t="shared" si="11"/>
        <v>INR  Ten Thousand Nine Hundred &amp; Thirty Nine  and Paise Twenty Five Only</v>
      </c>
      <c r="IA49" s="38">
        <v>26</v>
      </c>
      <c r="IB49" s="77" t="s">
        <v>111</v>
      </c>
      <c r="IC49" s="38" t="s">
        <v>78</v>
      </c>
      <c r="ID49" s="38">
        <v>50</v>
      </c>
      <c r="IE49" s="39" t="s">
        <v>39</v>
      </c>
      <c r="IF49" s="39" t="s">
        <v>44</v>
      </c>
      <c r="IG49" s="39" t="s">
        <v>63</v>
      </c>
      <c r="IH49" s="39">
        <v>10</v>
      </c>
      <c r="II49" s="39" t="s">
        <v>39</v>
      </c>
    </row>
    <row r="50" spans="1:243" s="38" customFormat="1" ht="57" customHeight="1">
      <c r="A50" s="22">
        <v>37</v>
      </c>
      <c r="B50" s="83" t="s">
        <v>171</v>
      </c>
      <c r="C50" s="24" t="s">
        <v>122</v>
      </c>
      <c r="D50" s="78">
        <v>95</v>
      </c>
      <c r="E50" s="81" t="s">
        <v>68</v>
      </c>
      <c r="F50" s="78">
        <v>153.45</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14577.75</v>
      </c>
      <c r="BB50" s="48">
        <f t="shared" si="10"/>
        <v>14577.75</v>
      </c>
      <c r="BC50" s="37" t="str">
        <f t="shared" si="11"/>
        <v>INR  Fourteen Thousand Five Hundred &amp; Seventy Seven  and Paise Seventy Five Only</v>
      </c>
      <c r="IA50" s="38">
        <v>26</v>
      </c>
      <c r="IB50" s="77" t="s">
        <v>111</v>
      </c>
      <c r="IC50" s="38" t="s">
        <v>78</v>
      </c>
      <c r="ID50" s="38">
        <v>50</v>
      </c>
      <c r="IE50" s="39" t="s">
        <v>39</v>
      </c>
      <c r="IF50" s="39" t="s">
        <v>44</v>
      </c>
      <c r="IG50" s="39" t="s">
        <v>63</v>
      </c>
      <c r="IH50" s="39">
        <v>10</v>
      </c>
      <c r="II50" s="39" t="s">
        <v>39</v>
      </c>
    </row>
    <row r="51" spans="1:243" s="38" customFormat="1" ht="57" customHeight="1">
      <c r="A51" s="22">
        <v>38</v>
      </c>
      <c r="B51" s="79" t="s">
        <v>172</v>
      </c>
      <c r="C51" s="24" t="s">
        <v>123</v>
      </c>
      <c r="D51" s="78">
        <v>15</v>
      </c>
      <c r="E51" s="81" t="s">
        <v>68</v>
      </c>
      <c r="F51" s="78">
        <v>164.7</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2470.5</v>
      </c>
      <c r="BB51" s="48">
        <f t="shared" si="10"/>
        <v>2470.5</v>
      </c>
      <c r="BC51" s="37" t="str">
        <f t="shared" si="11"/>
        <v>INR  Two Thousand Four Hundred &amp; Seventy  and Paise Fifty Only</v>
      </c>
      <c r="IA51" s="38">
        <v>26</v>
      </c>
      <c r="IB51" s="77" t="s">
        <v>111</v>
      </c>
      <c r="IC51" s="38" t="s">
        <v>78</v>
      </c>
      <c r="ID51" s="38">
        <v>50</v>
      </c>
      <c r="IE51" s="39" t="s">
        <v>39</v>
      </c>
      <c r="IF51" s="39" t="s">
        <v>44</v>
      </c>
      <c r="IG51" s="39" t="s">
        <v>63</v>
      </c>
      <c r="IH51" s="39">
        <v>10</v>
      </c>
      <c r="II51" s="39" t="s">
        <v>39</v>
      </c>
    </row>
    <row r="52" spans="1:243" s="38" customFormat="1" ht="88.5" customHeight="1">
      <c r="A52" s="22">
        <v>39</v>
      </c>
      <c r="B52" s="79" t="s">
        <v>173</v>
      </c>
      <c r="C52" s="24" t="s">
        <v>124</v>
      </c>
      <c r="D52" s="78">
        <v>3</v>
      </c>
      <c r="E52" s="81" t="s">
        <v>39</v>
      </c>
      <c r="F52" s="78">
        <v>9360.6</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28081.8</v>
      </c>
      <c r="BB52" s="48">
        <f t="shared" si="10"/>
        <v>28081.8</v>
      </c>
      <c r="BC52" s="37" t="str">
        <f t="shared" si="11"/>
        <v>INR  Twenty Eight Thousand  &amp;Eighty One  and Paise Eighty Only</v>
      </c>
      <c r="IA52" s="38">
        <v>26</v>
      </c>
      <c r="IB52" s="77" t="s">
        <v>111</v>
      </c>
      <c r="IC52" s="38" t="s">
        <v>78</v>
      </c>
      <c r="ID52" s="38">
        <v>50</v>
      </c>
      <c r="IE52" s="39" t="s">
        <v>39</v>
      </c>
      <c r="IF52" s="39" t="s">
        <v>44</v>
      </c>
      <c r="IG52" s="39" t="s">
        <v>63</v>
      </c>
      <c r="IH52" s="39">
        <v>10</v>
      </c>
      <c r="II52" s="39" t="s">
        <v>39</v>
      </c>
    </row>
    <row r="53" spans="1:243" s="38" customFormat="1" ht="57" customHeight="1">
      <c r="A53" s="22">
        <v>40</v>
      </c>
      <c r="B53" s="83" t="s">
        <v>174</v>
      </c>
      <c r="C53" s="24" t="s">
        <v>125</v>
      </c>
      <c r="D53" s="78">
        <v>5</v>
      </c>
      <c r="E53" s="81" t="s">
        <v>68</v>
      </c>
      <c r="F53" s="78">
        <v>2756.35</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13781.75</v>
      </c>
      <c r="BB53" s="48">
        <f t="shared" si="10"/>
        <v>13781.75</v>
      </c>
      <c r="BC53" s="37" t="str">
        <f t="shared" si="11"/>
        <v>INR  Thirteen Thousand Seven Hundred &amp; Eighty One  and Paise Seventy Five Only</v>
      </c>
      <c r="IA53" s="38">
        <v>26</v>
      </c>
      <c r="IB53" s="77" t="s">
        <v>111</v>
      </c>
      <c r="IC53" s="38" t="s">
        <v>78</v>
      </c>
      <c r="ID53" s="38">
        <v>50</v>
      </c>
      <c r="IE53" s="39" t="s">
        <v>39</v>
      </c>
      <c r="IF53" s="39" t="s">
        <v>44</v>
      </c>
      <c r="IG53" s="39" t="s">
        <v>63</v>
      </c>
      <c r="IH53" s="39">
        <v>10</v>
      </c>
      <c r="II53" s="39" t="s">
        <v>39</v>
      </c>
    </row>
    <row r="54" spans="1:243" s="38" customFormat="1" ht="57" customHeight="1">
      <c r="A54" s="22">
        <v>41</v>
      </c>
      <c r="B54" s="79" t="s">
        <v>175</v>
      </c>
      <c r="C54" s="24" t="s">
        <v>126</v>
      </c>
      <c r="D54" s="78">
        <v>3</v>
      </c>
      <c r="E54" s="81" t="s">
        <v>39</v>
      </c>
      <c r="F54" s="78">
        <v>231.7</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695.1</v>
      </c>
      <c r="BB54" s="48">
        <f t="shared" si="10"/>
        <v>695.1</v>
      </c>
      <c r="BC54" s="37" t="str">
        <f t="shared" si="11"/>
        <v>INR  Six Hundred &amp; Ninety Five  and Paise Ten Only</v>
      </c>
      <c r="IA54" s="38">
        <v>26</v>
      </c>
      <c r="IB54" s="77" t="s">
        <v>111</v>
      </c>
      <c r="IC54" s="38" t="s">
        <v>78</v>
      </c>
      <c r="ID54" s="38">
        <v>50</v>
      </c>
      <c r="IE54" s="39" t="s">
        <v>39</v>
      </c>
      <c r="IF54" s="39" t="s">
        <v>44</v>
      </c>
      <c r="IG54" s="39" t="s">
        <v>63</v>
      </c>
      <c r="IH54" s="39">
        <v>10</v>
      </c>
      <c r="II54" s="39" t="s">
        <v>39</v>
      </c>
    </row>
    <row r="55" spans="1:243" s="38" customFormat="1" ht="57" customHeight="1">
      <c r="A55" s="22">
        <v>42</v>
      </c>
      <c r="B55" s="79" t="s">
        <v>176</v>
      </c>
      <c r="C55" s="24" t="s">
        <v>127</v>
      </c>
      <c r="D55" s="78">
        <v>3</v>
      </c>
      <c r="E55" s="81" t="s">
        <v>39</v>
      </c>
      <c r="F55" s="78">
        <v>103.55</v>
      </c>
      <c r="G55" s="51"/>
      <c r="H55" s="52"/>
      <c r="I55" s="40" t="s">
        <v>40</v>
      </c>
      <c r="J55" s="43">
        <f t="shared" si="8"/>
        <v>1</v>
      </c>
      <c r="K55" s="44" t="s">
        <v>41</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9"/>
        <v>310.65</v>
      </c>
      <c r="BB55" s="48">
        <f t="shared" si="10"/>
        <v>310.65</v>
      </c>
      <c r="BC55" s="37" t="str">
        <f t="shared" si="11"/>
        <v>INR  Three Hundred &amp; Ten  and Paise Sixty Five Only</v>
      </c>
      <c r="IA55" s="38">
        <v>26</v>
      </c>
      <c r="IB55" s="77" t="s">
        <v>111</v>
      </c>
      <c r="IC55" s="38" t="s">
        <v>78</v>
      </c>
      <c r="ID55" s="38">
        <v>50</v>
      </c>
      <c r="IE55" s="39" t="s">
        <v>39</v>
      </c>
      <c r="IF55" s="39" t="s">
        <v>44</v>
      </c>
      <c r="IG55" s="39" t="s">
        <v>63</v>
      </c>
      <c r="IH55" s="39">
        <v>10</v>
      </c>
      <c r="II55" s="39" t="s">
        <v>39</v>
      </c>
    </row>
    <row r="56" spans="1:243" s="38" customFormat="1" ht="22.5" customHeight="1">
      <c r="A56" s="22">
        <v>43</v>
      </c>
      <c r="B56" s="79" t="s">
        <v>177</v>
      </c>
      <c r="C56" s="24" t="s">
        <v>128</v>
      </c>
      <c r="D56" s="78">
        <v>3</v>
      </c>
      <c r="E56" s="81" t="s">
        <v>39</v>
      </c>
      <c r="F56" s="78">
        <v>75</v>
      </c>
      <c r="G56" s="51"/>
      <c r="H56" s="52"/>
      <c r="I56" s="40" t="s">
        <v>40</v>
      </c>
      <c r="J56" s="43">
        <f t="shared" si="8"/>
        <v>1</v>
      </c>
      <c r="K56" s="44" t="s">
        <v>41</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9"/>
        <v>225</v>
      </c>
      <c r="BB56" s="48">
        <f t="shared" si="10"/>
        <v>225</v>
      </c>
      <c r="BC56" s="37" t="str">
        <f t="shared" si="11"/>
        <v>INR  Two Hundred &amp; Twenty Five  Only</v>
      </c>
      <c r="IA56" s="38">
        <v>26</v>
      </c>
      <c r="IB56" s="77" t="s">
        <v>111</v>
      </c>
      <c r="IC56" s="38" t="s">
        <v>78</v>
      </c>
      <c r="ID56" s="38">
        <v>50</v>
      </c>
      <c r="IE56" s="39" t="s">
        <v>39</v>
      </c>
      <c r="IF56" s="39" t="s">
        <v>44</v>
      </c>
      <c r="IG56" s="39" t="s">
        <v>63</v>
      </c>
      <c r="IH56" s="39">
        <v>10</v>
      </c>
      <c r="II56" s="39" t="s">
        <v>39</v>
      </c>
    </row>
    <row r="57" spans="1:243" s="38" customFormat="1" ht="57" customHeight="1">
      <c r="A57" s="22">
        <v>44</v>
      </c>
      <c r="B57" s="79" t="s">
        <v>178</v>
      </c>
      <c r="C57" s="24" t="s">
        <v>129</v>
      </c>
      <c r="D57" s="78">
        <v>6</v>
      </c>
      <c r="E57" s="81" t="s">
        <v>39</v>
      </c>
      <c r="F57" s="78">
        <v>59.65</v>
      </c>
      <c r="G57" s="51"/>
      <c r="H57" s="52"/>
      <c r="I57" s="40" t="s">
        <v>40</v>
      </c>
      <c r="J57" s="43">
        <f t="shared" si="8"/>
        <v>1</v>
      </c>
      <c r="K57" s="44" t="s">
        <v>41</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9"/>
        <v>357.9</v>
      </c>
      <c r="BB57" s="48">
        <f t="shared" si="10"/>
        <v>357.9</v>
      </c>
      <c r="BC57" s="37" t="str">
        <f t="shared" si="11"/>
        <v>INR  Three Hundred &amp; Fifty Seven  and Paise Ninety Only</v>
      </c>
      <c r="IA57" s="38">
        <v>26</v>
      </c>
      <c r="IB57" s="77" t="s">
        <v>111</v>
      </c>
      <c r="IC57" s="38" t="s">
        <v>78</v>
      </c>
      <c r="ID57" s="38">
        <v>50</v>
      </c>
      <c r="IE57" s="39" t="s">
        <v>39</v>
      </c>
      <c r="IF57" s="39" t="s">
        <v>44</v>
      </c>
      <c r="IG57" s="39" t="s">
        <v>63</v>
      </c>
      <c r="IH57" s="39">
        <v>10</v>
      </c>
      <c r="II57" s="39" t="s">
        <v>39</v>
      </c>
    </row>
    <row r="58" spans="1:243" s="38" customFormat="1" ht="138" customHeight="1">
      <c r="A58" s="22">
        <v>45</v>
      </c>
      <c r="B58" s="83" t="s">
        <v>179</v>
      </c>
      <c r="C58" s="24" t="s">
        <v>130</v>
      </c>
      <c r="D58" s="78">
        <v>31</v>
      </c>
      <c r="E58" s="81" t="s">
        <v>186</v>
      </c>
      <c r="F58" s="78">
        <v>423.95</v>
      </c>
      <c r="G58" s="51"/>
      <c r="H58" s="52"/>
      <c r="I58" s="40" t="s">
        <v>40</v>
      </c>
      <c r="J58" s="43">
        <f t="shared" si="8"/>
        <v>1</v>
      </c>
      <c r="K58" s="44" t="s">
        <v>41</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13142.45</v>
      </c>
      <c r="BB58" s="48">
        <f t="shared" si="10"/>
        <v>13142.45</v>
      </c>
      <c r="BC58" s="37" t="str">
        <f t="shared" si="11"/>
        <v>INR  Thirteen Thousand One Hundred &amp; Forty Two  and Paise Forty Five Only</v>
      </c>
      <c r="IA58" s="38">
        <v>26</v>
      </c>
      <c r="IB58" s="77" t="s">
        <v>111</v>
      </c>
      <c r="IC58" s="38" t="s">
        <v>78</v>
      </c>
      <c r="ID58" s="38">
        <v>50</v>
      </c>
      <c r="IE58" s="39" t="s">
        <v>39</v>
      </c>
      <c r="IF58" s="39" t="s">
        <v>44</v>
      </c>
      <c r="IG58" s="39" t="s">
        <v>63</v>
      </c>
      <c r="IH58" s="39">
        <v>10</v>
      </c>
      <c r="II58" s="39" t="s">
        <v>39</v>
      </c>
    </row>
    <row r="59" spans="1:243" s="38" customFormat="1" ht="57" customHeight="1">
      <c r="A59" s="22">
        <v>46</v>
      </c>
      <c r="B59" s="83" t="s">
        <v>180</v>
      </c>
      <c r="C59" s="24" t="s">
        <v>131</v>
      </c>
      <c r="D59" s="78">
        <v>2</v>
      </c>
      <c r="E59" s="81" t="s">
        <v>184</v>
      </c>
      <c r="F59" s="78">
        <v>138.85</v>
      </c>
      <c r="G59" s="51"/>
      <c r="H59" s="52"/>
      <c r="I59" s="40" t="s">
        <v>40</v>
      </c>
      <c r="J59" s="43">
        <f t="shared" si="8"/>
        <v>1</v>
      </c>
      <c r="K59" s="44" t="s">
        <v>41</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277.7</v>
      </c>
      <c r="BB59" s="48">
        <f t="shared" si="10"/>
        <v>277.7</v>
      </c>
      <c r="BC59" s="37" t="str">
        <f t="shared" si="11"/>
        <v>INR  Two Hundred &amp; Seventy Seven  and Paise Seventy Only</v>
      </c>
      <c r="IA59" s="38">
        <v>26</v>
      </c>
      <c r="IB59" s="77" t="s">
        <v>111</v>
      </c>
      <c r="IC59" s="38" t="s">
        <v>78</v>
      </c>
      <c r="ID59" s="38">
        <v>50</v>
      </c>
      <c r="IE59" s="39" t="s">
        <v>39</v>
      </c>
      <c r="IF59" s="39" t="s">
        <v>44</v>
      </c>
      <c r="IG59" s="39" t="s">
        <v>63</v>
      </c>
      <c r="IH59" s="39">
        <v>10</v>
      </c>
      <c r="II59" s="39" t="s">
        <v>39</v>
      </c>
    </row>
    <row r="60" spans="1:243" s="38" customFormat="1" ht="121.5" customHeight="1">
      <c r="A60" s="22">
        <v>47</v>
      </c>
      <c r="B60" s="83" t="s">
        <v>181</v>
      </c>
      <c r="C60" s="24" t="s">
        <v>132</v>
      </c>
      <c r="D60" s="78">
        <v>16</v>
      </c>
      <c r="E60" s="81" t="s">
        <v>68</v>
      </c>
      <c r="F60" s="78">
        <v>627.55</v>
      </c>
      <c r="G60" s="51"/>
      <c r="H60" s="52"/>
      <c r="I60" s="40" t="s">
        <v>40</v>
      </c>
      <c r="J60" s="43">
        <f t="shared" si="8"/>
        <v>1</v>
      </c>
      <c r="K60" s="44" t="s">
        <v>41</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10040.8</v>
      </c>
      <c r="BB60" s="48">
        <f t="shared" si="10"/>
        <v>10040.8</v>
      </c>
      <c r="BC60" s="37" t="str">
        <f t="shared" si="11"/>
        <v>INR  Ten Thousand  &amp;Forty  and Paise Eighty Only</v>
      </c>
      <c r="IA60" s="38">
        <v>26</v>
      </c>
      <c r="IB60" s="77" t="s">
        <v>111</v>
      </c>
      <c r="IC60" s="38" t="s">
        <v>78</v>
      </c>
      <c r="ID60" s="38">
        <v>50</v>
      </c>
      <c r="IE60" s="39" t="s">
        <v>39</v>
      </c>
      <c r="IF60" s="39" t="s">
        <v>44</v>
      </c>
      <c r="IG60" s="39" t="s">
        <v>63</v>
      </c>
      <c r="IH60" s="39">
        <v>10</v>
      </c>
      <c r="II60" s="39" t="s">
        <v>39</v>
      </c>
    </row>
    <row r="61" spans="1:243" s="38" customFormat="1" ht="33" customHeight="1">
      <c r="A61" s="22">
        <v>48</v>
      </c>
      <c r="B61" s="83" t="s">
        <v>182</v>
      </c>
      <c r="C61" s="24" t="s">
        <v>133</v>
      </c>
      <c r="D61" s="78">
        <v>100</v>
      </c>
      <c r="E61" s="81" t="s">
        <v>68</v>
      </c>
      <c r="F61" s="78">
        <v>121.55</v>
      </c>
      <c r="G61" s="51"/>
      <c r="H61" s="52"/>
      <c r="I61" s="40" t="s">
        <v>40</v>
      </c>
      <c r="J61" s="43">
        <f t="shared" si="8"/>
        <v>1</v>
      </c>
      <c r="K61" s="44" t="s">
        <v>41</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12155</v>
      </c>
      <c r="BB61" s="48">
        <f t="shared" si="10"/>
        <v>12155</v>
      </c>
      <c r="BC61" s="37" t="str">
        <f t="shared" si="11"/>
        <v>INR  Twelve Thousand One Hundred &amp; Fifty Five  Only</v>
      </c>
      <c r="IA61" s="38">
        <v>26</v>
      </c>
      <c r="IB61" s="77" t="s">
        <v>111</v>
      </c>
      <c r="IC61" s="38" t="s">
        <v>78</v>
      </c>
      <c r="ID61" s="38">
        <v>50</v>
      </c>
      <c r="IE61" s="39" t="s">
        <v>39</v>
      </c>
      <c r="IF61" s="39" t="s">
        <v>44</v>
      </c>
      <c r="IG61" s="39" t="s">
        <v>63</v>
      </c>
      <c r="IH61" s="39">
        <v>10</v>
      </c>
      <c r="II61" s="39" t="s">
        <v>39</v>
      </c>
    </row>
    <row r="62" spans="1:243" s="38" customFormat="1" ht="57" customHeight="1">
      <c r="A62" s="22">
        <v>49</v>
      </c>
      <c r="B62" s="83" t="s">
        <v>183</v>
      </c>
      <c r="C62" s="24" t="s">
        <v>134</v>
      </c>
      <c r="D62" s="78">
        <v>96</v>
      </c>
      <c r="E62" s="81" t="s">
        <v>186</v>
      </c>
      <c r="F62" s="78">
        <v>131</v>
      </c>
      <c r="G62" s="51"/>
      <c r="H62" s="52"/>
      <c r="I62" s="40" t="s">
        <v>40</v>
      </c>
      <c r="J62" s="43">
        <f t="shared" si="8"/>
        <v>1</v>
      </c>
      <c r="K62" s="44" t="s">
        <v>41</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12576</v>
      </c>
      <c r="BB62" s="48">
        <f t="shared" si="10"/>
        <v>12576</v>
      </c>
      <c r="BC62" s="37" t="str">
        <f t="shared" si="11"/>
        <v>INR  Twelve Thousand Five Hundred &amp; Seventy Six  Only</v>
      </c>
      <c r="IA62" s="38">
        <v>26</v>
      </c>
      <c r="IB62" s="77" t="s">
        <v>111</v>
      </c>
      <c r="IC62" s="38" t="s">
        <v>78</v>
      </c>
      <c r="ID62" s="38">
        <v>50</v>
      </c>
      <c r="IE62" s="39" t="s">
        <v>39</v>
      </c>
      <c r="IF62" s="39" t="s">
        <v>44</v>
      </c>
      <c r="IG62" s="39" t="s">
        <v>63</v>
      </c>
      <c r="IH62" s="39">
        <v>10</v>
      </c>
      <c r="II62" s="39" t="s">
        <v>39</v>
      </c>
    </row>
    <row r="63" spans="1:243" s="38" customFormat="1" ht="48" customHeight="1">
      <c r="A63" s="53" t="s">
        <v>83</v>
      </c>
      <c r="B63" s="54"/>
      <c r="C63" s="55"/>
      <c r="D63" s="56"/>
      <c r="E63" s="56"/>
      <c r="F63" s="56"/>
      <c r="G63" s="56"/>
      <c r="H63" s="57"/>
      <c r="I63" s="57"/>
      <c r="J63" s="57"/>
      <c r="K63" s="57"/>
      <c r="L63" s="58"/>
      <c r="BA63" s="59">
        <f>SUM(BA13:BA62)</f>
        <v>349900.4</v>
      </c>
      <c r="BB63" s="60">
        <f>SUM(BB13:BB62)</f>
        <v>349900.4</v>
      </c>
      <c r="BC63" s="37" t="str">
        <f>SpellNumber($E$2,BB63)</f>
        <v>INR  Three Lakh Forty Nine Thousand Nine Hundred    and Paise Forty Only</v>
      </c>
      <c r="IE63" s="39">
        <v>4</v>
      </c>
      <c r="IF63" s="39" t="s">
        <v>44</v>
      </c>
      <c r="IG63" s="39" t="s">
        <v>63</v>
      </c>
      <c r="IH63" s="39">
        <v>10</v>
      </c>
      <c r="II63" s="39" t="s">
        <v>39</v>
      </c>
    </row>
    <row r="64" spans="1:243" s="69" customFormat="1" ht="18">
      <c r="A64" s="54" t="s">
        <v>84</v>
      </c>
      <c r="B64" s="61"/>
      <c r="C64" s="62"/>
      <c r="D64" s="63"/>
      <c r="E64" s="75" t="s">
        <v>65</v>
      </c>
      <c r="F64" s="76"/>
      <c r="G64" s="64"/>
      <c r="H64" s="65"/>
      <c r="I64" s="65"/>
      <c r="J64" s="65"/>
      <c r="K64" s="66"/>
      <c r="L64" s="67"/>
      <c r="M64" s="68"/>
      <c r="O64" s="38"/>
      <c r="P64" s="38"/>
      <c r="Q64" s="38"/>
      <c r="R64" s="38"/>
      <c r="S64" s="38"/>
      <c r="BA64" s="70">
        <f>IF(ISBLANK(F64),0,IF(E64="Excess (+)",ROUND(BA63+(BA63*F64),2),IF(E64="Less (-)",ROUND(BA63+(BA63*F64*(-1)),2),IF(E64="At Par",BA63,0))))</f>
        <v>0</v>
      </c>
      <c r="BB64" s="71">
        <f>ROUND(BA64,0)</f>
        <v>0</v>
      </c>
      <c r="BC64" s="37" t="str">
        <f>SpellNumber($E$2,BB64)</f>
        <v>INR Zero Only</v>
      </c>
      <c r="IE64" s="72"/>
      <c r="IF64" s="72"/>
      <c r="IG64" s="72"/>
      <c r="IH64" s="72"/>
      <c r="II64" s="72"/>
    </row>
    <row r="65" spans="1:243" s="69" customFormat="1" ht="18">
      <c r="A65" s="53" t="s">
        <v>85</v>
      </c>
      <c r="B65" s="53"/>
      <c r="C65" s="86" t="str">
        <f>SpellNumber($E$2,BB64)</f>
        <v>INR Zero Only</v>
      </c>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IE65" s="72"/>
      <c r="IF65" s="72"/>
      <c r="IG65" s="72"/>
      <c r="IH65" s="72"/>
      <c r="II65" s="72"/>
    </row>
    <row r="66" ht="15"/>
    <row r="67" ht="15"/>
    <row r="68" ht="15"/>
    <row r="69" ht="15"/>
    <row r="70" ht="15"/>
    <row r="71" ht="15"/>
    <row r="72" ht="15"/>
  </sheetData>
  <sheetProtection password="EEC8" sheet="1"/>
  <mergeCells count="8">
    <mergeCell ref="A9:BC9"/>
    <mergeCell ref="C65:BC65"/>
    <mergeCell ref="A1:L1"/>
    <mergeCell ref="A4:BC4"/>
    <mergeCell ref="A5:BC5"/>
    <mergeCell ref="A6:BC6"/>
    <mergeCell ref="A7:BC7"/>
    <mergeCell ref="B8:BC8"/>
  </mergeCells>
  <dataValidations count="21">
    <dataValidation type="list" allowBlank="1" showErrorMessage="1" sqref="E64">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4">
      <formula1>0</formula1>
      <formula2>99.9</formula2>
    </dataValidation>
    <dataValidation type="decimal" allowBlank="1" showInputMessage="1" showErrorMessage="1" promptTitle="Rate Entry" prompt="Please enter the Rate in Rupees for this item. " errorTitle="Invaid Entry" error="Only Numeric Values are allowed. " sqref="H28:H62">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6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62">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4">
      <formula1>IF(E64="Select",-1,IF(E64="At Par",0,0))</formula1>
      <formula2>IF(E64="Select",-1,IF(E64="At Par",0,0.99))</formula2>
    </dataValidation>
    <dataValidation type="list" allowBlank="1" showErrorMessage="1" sqref="K13:K62">
      <formula1>"Partial Conversion,Full Conversion"</formula1>
      <formula2>0</formula2>
    </dataValidation>
    <dataValidation allowBlank="1" showInputMessage="1" showErrorMessage="1" promptTitle="Addition / Deduction" prompt="Please Choose the correct One" sqref="J13:J62">
      <formula1>0</formula1>
      <formula2>0</formula2>
    </dataValidation>
    <dataValidation type="list" showErrorMessage="1" sqref="I13:I62">
      <formula1>"Excess(+),Less(-)"</formula1>
      <formula2>0</formula2>
    </dataValidation>
    <dataValidation allowBlank="1" showInputMessage="1" showErrorMessage="1" promptTitle="Itemcode/Make" prompt="Please enter text" sqref="C13:C6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6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2">
      <formula1>0</formula1>
      <formula2>999999999999999</formula2>
    </dataValidation>
    <dataValidation allowBlank="1" showInputMessage="1" showErrorMessage="1" promptTitle="Units" prompt="Please enter Units in text" sqref="E13:E62">
      <formula1>0</formula1>
      <formula2>0</formula2>
    </dataValidation>
    <dataValidation type="decimal" allowBlank="1" showInputMessage="1" showErrorMessage="1" promptTitle="Quantity" prompt="Please enter the Quantity for this item. " errorTitle="Invalid Entry" error="Only Numeric Values are allowed. " sqref="D13:D62 F13:F62">
      <formula1>0</formula1>
      <formula2>999999999999999</formula2>
    </dataValidation>
    <dataValidation type="list" allowBlank="1" showInputMessage="1" showErrorMessage="1" sqref="L13:L62">
      <formula1>"INR"</formula1>
    </dataValidation>
    <dataValidation type="decimal" allowBlank="1" showErrorMessage="1" errorTitle="Invalid Entry" error="Only Numeric Values are allowed. " sqref="A13:A62">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1" t="s">
        <v>64</v>
      </c>
      <c r="F6" s="91"/>
      <c r="G6" s="91"/>
      <c r="H6" s="91"/>
      <c r="I6" s="91"/>
      <c r="J6" s="91"/>
      <c r="K6" s="91"/>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2022-07-22T07:43:45Z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