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<sst xmlns="http://schemas.openxmlformats.org/spreadsheetml/2006/main" count="392" uniqueCount="139">
  <si>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</si>
  <si>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</si>
  <si>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</si>
  <si>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</si>
  <si>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</si>
  <si>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</si>
  <si>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</si>
  <si>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</si>
  <si>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</si>
  <si>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</si>
  <si>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</si>
  <si>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</si>
  <si>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</si>
  <si>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</si>
  <si>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</si>
  <si>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</si>
  <si>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</si>
  <si>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</si>
  <si>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</si>
  <si>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</si>
  <si>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</si>
  <si>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</si>
  <si>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</si>
  <si>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</si>
  <si>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</si>
  <si>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</si>
  <si>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</si>
  <si>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</si>
  <si>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</si>
  <si>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</si>
  <si>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</si>
  <si>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</si>
  <si>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</si>
  <si>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</si>
  <si>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</si>
  <si>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</si>
  <si>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</si>
  <si>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</si>
  <si>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</si>
  <si>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</si>
  <si>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</si>
  <si>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</si>
  <si>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</si>
  <si>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</si>
  <si>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</si>
  <si>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</si>
  <si>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</si>
  <si>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</si>
  <si>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</si>
  <si>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</si>
  <si>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</si>
  <si>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</si>
  <si>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</si>
  <si>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</si>
  <si>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</si>
  <si>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</si>
  <si>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</si>
  <si>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</si>
  <si>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</si>
  <si>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</si>
  <si>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</si>
  <si>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</si>
  <si>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</si>
  <si>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</si>
  <si>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</si>
  <si>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</si>
  <si>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</si>
  <si>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</si>
  <si>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</si>
  <si>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</si>
  <si>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</si>
  <si>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</si>
  <si>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</si>
  <si>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</si>
  <si>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</si>
  <si>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</si>
  <si>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</si>
  <si>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</si>
  <si>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</si>
  <si>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</si>
  <si>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</si>
  <si>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</si>
  <si>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</si>
  <si>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</si>
  <si>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</si>
  <si>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</si>
  <si>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</si>
  <si>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</si>
  <si>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</si>
  <si>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</si>
  <si>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</si>
  <si>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</si>
  <si>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</si>
  <si>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</si>
  <si>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</si>
  <si>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</si>
  <si>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</si>
  <si>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</si>
  <si>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</si>
  <si>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</si>
  <si>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</si>
  <si>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</si>
  <si>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</si>
  <si>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</si>
  <si>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</si>
  <si>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</si>
  <si>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</si>
  <si>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</si>
  <si>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 xml:space="preserve"> Dismantling doors, windows and clerestory windows (steel or wood) shutter including chowkhats, architrave, holdfasts etc. complete and stacking within 50 metres lead : Of area 3 sq. metres and below (15.12.1)</t>
  </si>
  <si>
    <t>Demolishing brick work manually/ by mechanical means including stacking of serviceable material and disposal of unserviceable material within 50 metres lead as per direction of Engineer-in-charge. In cement mortar (15.7.4)</t>
  </si>
  <si>
    <t xml:space="preserve">12 mm cement plaster of mix : 1:4 (1 cement: 4 fine sand) (13.1.1 )
</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</si>
  <si>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35 mm thick including ISI marked Stainless Steel butt hinges with necessary screws. (9.20.1)</t>
  </si>
  <si>
    <t>Providing and fixing aluminium hanging floor door stopper ISI marked anodised (anodic coating not less than grade AC 10 as per IS : 1868)  transparent  or  dyed to required colour and shade  with  necessary screws etc. complete. Twin rubber stopper (9.101.2)</t>
  </si>
  <si>
    <t>Removing dry or oil bound distemper, water proofing cement paint
and the like by scrapping, sand papering and preparing the surface
smooth including necessary repairs to scratches etc. complete. (13.91)</t>
  </si>
  <si>
    <t>Providing and applying white cement based putty of average thickness 1mm, of approved brand and manufacturer, over the plastered wall surface to prepare the surface even and smooth complete. (13.80)</t>
  </si>
  <si>
    <t xml:space="preserve">Distempering with oil bound washable distemper of approved brand and manufacture to give an even shade  New work (two or more coats) over and including water thinnable priming coat with cement primer  (13.41.1)                    </t>
  </si>
  <si>
    <t xml:space="preserve"> Distempering with 1st quality acrylic distember (Ready mix) having VOC content less than 50 grams/ litre of approved brand and manufacture to give an even shade : Old work (one or more coats) (13.90.1)
</t>
  </si>
  <si>
    <t xml:space="preserve">Painting with synthetic enamel paint of approved brand and manufacture to  give an even shade :    Two or more coats on new work (13.61.1)                                         </t>
  </si>
  <si>
    <t>Providing and fixing M.S. Tubular frames for doors, windows, ventilators and cupboard with rectangular/ L-Type sections, made of 1.60 mm thick M.S. Sheet, joints mitred, welded and grinded finish, with profiles of required size, including fixing of necessary butt hinges and screws and applying a priming coat of approved steel primer. Fixing with 15x3 mm lugs 10 cm long embedded in cement concrete block 15x10x10 cm of C.C. 1:3:6 (1 Cement : 3 coarse sand : 6 graded stone aggregate 20 mm nominal size) (10.15.1)</t>
  </si>
  <si>
    <t>Structural steel work riveted, bolted or welded in built up sections, trusses and framed work, including cutting, hoisting, fixing in position and applying a priming coat of approved steel primer all complete. (10.2)</t>
  </si>
  <si>
    <t xml:space="preserve">Providing and fixing aluminium handles ISI marked anodised (anodic coating not less than grade AC 10 as per IS : 1868) transparent or dyed to required colour or shade with necessary screws etc. complete: 125 mm (9.100.1) </t>
  </si>
  <si>
    <t xml:space="preserve"> Providing and fixing aluminium sliding door bolts, ISI marked anodised (anodic coating not less than grade AC 10 as per IS : 1868), transparent or dyed to required colour or shade, with nuts and screws etc. complete : 300x16 mm (9.96.1)</t>
  </si>
  <si>
    <t>Providing and fixing aluminium tower bolts, ISI marked, anodised (anodic coating not less than grade AC 10 as per IS : 1868 ) transparent or dyed to required colour or shade, with necessary screws etc. complete :  300x10 mm ( 9.97.1)</t>
  </si>
  <si>
    <t>Providing and fixing 100 mm sand cast Iron grating for gully trap. (17.29)</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</si>
  <si>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(17.1.1)
</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</si>
  <si>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(17.2.1)
</t>
  </si>
  <si>
    <t xml:space="preserve">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(17.7.2)
</t>
  </si>
  <si>
    <t xml:space="preserve">Providing and fixing P.V.C. waste pipe for sink or wash basin including P.V.C. waste fittings complete.  Semi rigid pipe 32 mm dia (17.28.1.1)
</t>
  </si>
  <si>
    <t xml:space="preserve"> Providing and fixing C.P. brass bib cock of approved quality conforming to IS:8931 : 15 mm nominal bore (18.49.1)</t>
  </si>
  <si>
    <t xml:space="preserve">Providing and fixing C.P. brass stop cock (concealed) of standard design and of approved make conforming to IS:8931. 15 mm nominal bore (18.52.1)
</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</si>
  <si>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</si>
  <si>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</si>
  <si>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 xml:space="preserve">Nos. </t>
  </si>
  <si>
    <t>Sqm</t>
  </si>
  <si>
    <t xml:space="preserve">sqm </t>
  </si>
  <si>
    <t>kg</t>
  </si>
  <si>
    <t>Nos.</t>
  </si>
  <si>
    <t>Name of Work:Providing &amp; fixing of flush door and bathroom/toilet fitting  work in  Hostels, IIT(BHU).</t>
  </si>
  <si>
    <t>Contract No:  IIT(BHU)/IWD/CT-27/2022-23/604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</si>
</sst>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0"/>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5" t="str">
        <f>B2&amp;" BoQ"</f>
        <v>Percentage BoQ</v>
      </c>
      <c r="B1" s="85"/>
      <c r="C1" s="85"/>
      <c r="D1" s="85"/>
      <c r="E1" s="85"/>
      <c r="F1" s="85"/>
      <c r="G1" s="85"/>
      <c r="H1" s="85"/>
      <c r="I1" s="85"/>
      <c r="J1" s="85"/>
      <c r="K1" s="85"/>
      <c r="L1" s="85"/>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6" t="s">
        <v>69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6" customHeight="1">
      <c r="A5" s="86" t="s">
        <v>137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27" customHeight="1">
      <c r="A6" s="86" t="s">
        <v>138</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15"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60">
      <c r="A8" s="11" t="s">
        <v>66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15">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77</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79</v>
      </c>
      <c r="IC13" s="38" t="s">
        <v>34</v>
      </c>
      <c r="IE13" s="39"/>
      <c r="IF13" s="39" t="s">
        <v>35</v>
      </c>
      <c r="IG13" s="39" t="s">
        <v>36</v>
      </c>
      <c r="IH13" s="39">
        <v>10</v>
      </c>
      <c r="II13" s="39" t="s">
        <v>37</v>
      </c>
    </row>
    <row r="14" spans="1:243" s="38" customFormat="1" ht="72" customHeight="1">
      <c r="A14" s="22">
        <v>1</v>
      </c>
      <c r="B14" s="79" t="s">
        <v>108</v>
      </c>
      <c r="C14" s="24" t="s">
        <v>38</v>
      </c>
      <c r="D14" s="78">
        <v>15</v>
      </c>
      <c r="E14" s="80" t="s">
        <v>132</v>
      </c>
      <c r="F14" s="78">
        <v>274.5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4117.5</v>
      </c>
      <c r="BB14" s="48">
        <f aca="true" t="shared" si="2" ref="BB14:BB24">BA14+SUM(N14:AZ14)</f>
        <v>4117.5</v>
      </c>
      <c r="BC14" s="37" t="str">
        <f aca="true" t="shared" si="3" ref="BC14:BC24">SpellNumber(L14,BB14)</f>
        <v>INR  Four Thousand One Hundred &amp; Seventeen  and Paise Fifty Only</v>
      </c>
      <c r="IA14" s="38">
        <v>1</v>
      </c>
      <c r="IB14" s="77" t="s">
        <v>84</v>
      </c>
      <c r="IC14" s="38" t="s">
        <v>38</v>
      </c>
      <c r="ID14" s="38">
        <v>1446</v>
      </c>
      <c r="IE14" s="39" t="s">
        <v>80</v>
      </c>
      <c r="IF14" s="39" t="s">
        <v>42</v>
      </c>
      <c r="IG14" s="39" t="s">
        <v>36</v>
      </c>
      <c r="IH14" s="39">
        <v>123.223</v>
      </c>
      <c r="II14" s="39" t="s">
        <v>39</v>
      </c>
    </row>
    <row r="15" spans="1:243" s="38" customFormat="1" ht="38.25" customHeight="1">
      <c r="A15" s="22">
        <v>2</v>
      </c>
      <c r="B15" s="79" t="s">
        <v>109</v>
      </c>
      <c r="C15" s="24" t="s">
        <v>43</v>
      </c>
      <c r="D15" s="78">
        <v>0.2</v>
      </c>
      <c r="E15" s="80" t="s">
        <v>80</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293.98</v>
      </c>
      <c r="BB15" s="48">
        <f t="shared" si="2"/>
        <v>293.98</v>
      </c>
      <c r="BC15" s="37" t="str">
        <f t="shared" si="3"/>
        <v>INR  Two Hundred &amp; Ninety Three  and Paise Ninety Eight Only</v>
      </c>
      <c r="IA15" s="38">
        <v>2</v>
      </c>
      <c r="IB15" s="77" t="s">
        <v>85</v>
      </c>
      <c r="IC15" s="38" t="s">
        <v>43</v>
      </c>
      <c r="ID15" s="38">
        <v>482</v>
      </c>
      <c r="IE15" s="39" t="s">
        <v>80</v>
      </c>
      <c r="IF15" s="39" t="s">
        <v>44</v>
      </c>
      <c r="IG15" s="39" t="s">
        <v>45</v>
      </c>
      <c r="IH15" s="39">
        <v>213</v>
      </c>
      <c r="II15" s="39" t="s">
        <v>39</v>
      </c>
    </row>
    <row r="16" spans="1:243" s="38" customFormat="1" ht="33" customHeight="1">
      <c r="A16" s="22">
        <v>3</v>
      </c>
      <c r="B16" s="79" t="s">
        <v>110</v>
      </c>
      <c r="C16" s="24" t="s">
        <v>46</v>
      </c>
      <c r="D16" s="78">
        <v>15</v>
      </c>
      <c r="E16" s="80" t="s">
        <v>133</v>
      </c>
      <c r="F16" s="78">
        <v>266.85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4002.75</v>
      </c>
      <c r="BB16" s="48">
        <f t="shared" si="2"/>
        <v>4002.75</v>
      </c>
      <c r="BC16" s="37" t="str">
        <f t="shared" si="3"/>
        <v>INR  Four Thousand  &amp;Two  and Paise Seventy Five Only</v>
      </c>
      <c r="IA16" s="38">
        <v>3</v>
      </c>
      <c r="IB16" s="77" t="s">
        <v>86</v>
      </c>
      <c r="IC16" s="38" t="s">
        <v>46</v>
      </c>
      <c r="ID16" s="38">
        <v>241</v>
      </c>
      <c r="IE16" s="39" t="s">
        <v>80</v>
      </c>
      <c r="IF16" s="39" t="s">
        <v>35</v>
      </c>
      <c r="IG16" s="39" t="s">
        <v>47</v>
      </c>
      <c r="IH16" s="39">
        <v>10</v>
      </c>
      <c r="II16" s="39" t="s">
        <v>39</v>
      </c>
    </row>
    <row r="17" spans="1:243" s="38" customFormat="1" ht="40.5" customHeight="1">
      <c r="A17" s="22">
        <v>4</v>
      </c>
      <c r="B17" s="79" t="s">
        <v>111</v>
      </c>
      <c r="C17" s="24" t="s">
        <v>48</v>
      </c>
      <c r="D17" s="78">
        <v>32</v>
      </c>
      <c r="E17" s="80" t="s">
        <v>68</v>
      </c>
      <c r="F17" s="78">
        <v>3023.95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96766.4</v>
      </c>
      <c r="BB17" s="48">
        <f t="shared" si="2"/>
        <v>96766.4</v>
      </c>
      <c r="BC17" s="37" t="str">
        <f t="shared" si="3"/>
        <v>INR  Ninety Six Thousand Seven Hundred &amp; Sixty Six  and Paise Forty Only</v>
      </c>
      <c r="IA17" s="38">
        <v>4</v>
      </c>
      <c r="IB17" s="77" t="s">
        <v>87</v>
      </c>
      <c r="IC17" s="38" t="s">
        <v>48</v>
      </c>
      <c r="ID17" s="38">
        <v>241</v>
      </c>
      <c r="IE17" s="39" t="s">
        <v>80</v>
      </c>
      <c r="IF17" s="39" t="s">
        <v>49</v>
      </c>
      <c r="IG17" s="39" t="s">
        <v>50</v>
      </c>
      <c r="IH17" s="39">
        <v>10</v>
      </c>
      <c r="II17" s="39" t="s">
        <v>39</v>
      </c>
    </row>
    <row r="18" spans="1:243" s="38" customFormat="1" ht="42" customHeight="1">
      <c r="A18" s="22">
        <v>5</v>
      </c>
      <c r="B18" s="79" t="s">
        <v>112</v>
      </c>
      <c r="C18" s="24" t="s">
        <v>51</v>
      </c>
      <c r="D18" s="78">
        <v>30</v>
      </c>
      <c r="E18" s="81" t="s">
        <v>132</v>
      </c>
      <c r="F18" s="78">
        <v>62.05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1861.5</v>
      </c>
      <c r="BB18" s="48">
        <f t="shared" si="2"/>
        <v>1861.5</v>
      </c>
      <c r="BC18" s="37" t="str">
        <f t="shared" si="3"/>
        <v>INR  One Thousand Eight Hundred &amp; Sixty One  and Paise Fifty Only</v>
      </c>
      <c r="IA18" s="38">
        <v>5</v>
      </c>
      <c r="IB18" s="77" t="s">
        <v>88</v>
      </c>
      <c r="IC18" s="38" t="s">
        <v>51</v>
      </c>
      <c r="ID18" s="38">
        <v>4819</v>
      </c>
      <c r="IE18" s="39" t="s">
        <v>68</v>
      </c>
      <c r="IF18" s="39" t="s">
        <v>42</v>
      </c>
      <c r="IG18" s="39" t="s">
        <v>36</v>
      </c>
      <c r="IH18" s="39">
        <v>123.223</v>
      </c>
      <c r="II18" s="39" t="s">
        <v>39</v>
      </c>
    </row>
    <row r="19" spans="1:243" s="38" customFormat="1" ht="30.75" customHeight="1">
      <c r="A19" s="22">
        <v>6</v>
      </c>
      <c r="B19" s="82" t="s">
        <v>113</v>
      </c>
      <c r="C19" s="24" t="s">
        <v>52</v>
      </c>
      <c r="D19" s="78">
        <v>15</v>
      </c>
      <c r="E19" s="80" t="s">
        <v>134</v>
      </c>
      <c r="F19" s="78">
        <v>18.25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273.75</v>
      </c>
      <c r="BB19" s="48">
        <f t="shared" si="2"/>
        <v>273.75</v>
      </c>
      <c r="BC19" s="37" t="str">
        <f t="shared" si="3"/>
        <v>INR  Two Hundred &amp; Seventy Three  and Paise Seventy Five Only</v>
      </c>
      <c r="IA19" s="38">
        <v>6</v>
      </c>
      <c r="IB19" s="77" t="s">
        <v>89</v>
      </c>
      <c r="IC19" s="38" t="s">
        <v>52</v>
      </c>
      <c r="ID19" s="38">
        <v>482</v>
      </c>
      <c r="IE19" s="39" t="s">
        <v>80</v>
      </c>
      <c r="IF19" s="39" t="s">
        <v>44</v>
      </c>
      <c r="IG19" s="39" t="s">
        <v>45</v>
      </c>
      <c r="IH19" s="39">
        <v>213</v>
      </c>
      <c r="II19" s="39" t="s">
        <v>39</v>
      </c>
    </row>
    <row r="20" spans="1:243" s="38" customFormat="1" ht="60" customHeight="1">
      <c r="A20" s="22">
        <v>7</v>
      </c>
      <c r="B20" s="82" t="s">
        <v>114</v>
      </c>
      <c r="C20" s="24" t="s">
        <v>53</v>
      </c>
      <c r="D20" s="78">
        <v>15</v>
      </c>
      <c r="E20" s="81" t="s">
        <v>134</v>
      </c>
      <c r="F20" s="78">
        <v>115.15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1727.25</v>
      </c>
      <c r="BB20" s="48">
        <f t="shared" si="2"/>
        <v>1727.25</v>
      </c>
      <c r="BC20" s="37" t="str">
        <f t="shared" si="3"/>
        <v>INR  One Thousand Seven Hundred &amp; Twenty Seven  and Paise Twenty Five Only</v>
      </c>
      <c r="IA20" s="38">
        <v>7</v>
      </c>
      <c r="IB20" s="77" t="s">
        <v>90</v>
      </c>
      <c r="IC20" s="38" t="s">
        <v>53</v>
      </c>
      <c r="ID20" s="38">
        <v>4819</v>
      </c>
      <c r="IE20" s="39" t="s">
        <v>68</v>
      </c>
      <c r="IF20" s="39" t="s">
        <v>35</v>
      </c>
      <c r="IG20" s="39" t="s">
        <v>47</v>
      </c>
      <c r="IH20" s="39">
        <v>10</v>
      </c>
      <c r="II20" s="39" t="s">
        <v>39</v>
      </c>
    </row>
    <row r="21" spans="1:243" s="38" customFormat="1" ht="57" customHeight="1">
      <c r="A21" s="22">
        <v>8</v>
      </c>
      <c r="B21" s="82" t="s">
        <v>115</v>
      </c>
      <c r="C21" s="24" t="s">
        <v>54</v>
      </c>
      <c r="D21" s="78">
        <v>15</v>
      </c>
      <c r="E21" s="81" t="s">
        <v>68</v>
      </c>
      <c r="F21" s="78">
        <v>153.45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2301.75</v>
      </c>
      <c r="BB21" s="48">
        <f t="shared" si="2"/>
        <v>2301.75</v>
      </c>
      <c r="BC21" s="37" t="str">
        <f t="shared" si="3"/>
        <v>INR  Two Thousand Three Hundred &amp; One  and Paise Seventy Five Only</v>
      </c>
      <c r="IA21" s="38">
        <v>8</v>
      </c>
      <c r="IB21" s="38" t="s">
        <v>91</v>
      </c>
      <c r="IC21" s="38" t="s">
        <v>54</v>
      </c>
      <c r="ID21" s="38">
        <v>100</v>
      </c>
      <c r="IE21" s="39" t="s">
        <v>39</v>
      </c>
      <c r="IF21" s="39" t="s">
        <v>49</v>
      </c>
      <c r="IG21" s="39" t="s">
        <v>50</v>
      </c>
      <c r="IH21" s="39">
        <v>10</v>
      </c>
      <c r="II21" s="39" t="s">
        <v>39</v>
      </c>
    </row>
    <row r="22" spans="1:243" s="38" customFormat="1" ht="51" customHeight="1">
      <c r="A22" s="22">
        <v>9</v>
      </c>
      <c r="B22" s="82" t="s">
        <v>116</v>
      </c>
      <c r="C22" s="24" t="s">
        <v>55</v>
      </c>
      <c r="D22" s="78">
        <v>7</v>
      </c>
      <c r="E22" s="81" t="s">
        <v>68</v>
      </c>
      <c r="F22" s="78">
        <v>54.3</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380.1</v>
      </c>
      <c r="BB22" s="48">
        <f t="shared" si="2"/>
        <v>380.1</v>
      </c>
      <c r="BC22" s="37" t="str">
        <f t="shared" si="3"/>
        <v>INR  Three Hundred &amp; Eighty  and Paise Ten Only</v>
      </c>
      <c r="IA22" s="38">
        <v>9</v>
      </c>
      <c r="IB22" s="77" t="s">
        <v>92</v>
      </c>
      <c r="IC22" s="38" t="s">
        <v>55</v>
      </c>
      <c r="ID22" s="38">
        <v>100</v>
      </c>
      <c r="IE22" s="39" t="s">
        <v>39</v>
      </c>
      <c r="IF22" s="39" t="s">
        <v>42</v>
      </c>
      <c r="IG22" s="39" t="s">
        <v>36</v>
      </c>
      <c r="IH22" s="39">
        <v>123.223</v>
      </c>
      <c r="II22" s="39" t="s">
        <v>39</v>
      </c>
    </row>
    <row r="23" spans="1:243" s="38" customFormat="1" ht="49.5" customHeight="1">
      <c r="A23" s="22">
        <v>10</v>
      </c>
      <c r="B23" s="82" t="s">
        <v>117</v>
      </c>
      <c r="C23" s="24" t="s">
        <v>56</v>
      </c>
      <c r="D23" s="78">
        <v>71</v>
      </c>
      <c r="E23" s="81" t="s">
        <v>68</v>
      </c>
      <c r="F23" s="78">
        <v>121.55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8630.05</v>
      </c>
      <c r="BB23" s="48">
        <f t="shared" si="2"/>
        <v>8630.05</v>
      </c>
      <c r="BC23" s="37" t="str">
        <f t="shared" si="3"/>
        <v>INR  Eight Thousand Six Hundred &amp; Thirty  and Paise Five Only</v>
      </c>
      <c r="IA23" s="38">
        <v>10</v>
      </c>
      <c r="IB23" s="77" t="s">
        <v>93</v>
      </c>
      <c r="IC23" s="38" t="s">
        <v>56</v>
      </c>
      <c r="ID23" s="38">
        <v>100</v>
      </c>
      <c r="IE23" s="39" t="s">
        <v>39</v>
      </c>
      <c r="IF23" s="39" t="s">
        <v>44</v>
      </c>
      <c r="IG23" s="39" t="s">
        <v>45</v>
      </c>
      <c r="IH23" s="39">
        <v>213</v>
      </c>
      <c r="II23" s="39" t="s">
        <v>39</v>
      </c>
    </row>
    <row r="24" spans="1:243" s="38" customFormat="1" ht="48" customHeight="1">
      <c r="A24" s="22">
        <v>11</v>
      </c>
      <c r="B24" s="82" t="s">
        <v>118</v>
      </c>
      <c r="C24" s="24" t="s">
        <v>57</v>
      </c>
      <c r="D24" s="78">
        <v>268</v>
      </c>
      <c r="E24" s="81" t="s">
        <v>135</v>
      </c>
      <c r="F24" s="78">
        <v>137.3</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36796.4</v>
      </c>
      <c r="BB24" s="48">
        <f t="shared" si="2"/>
        <v>36796.4</v>
      </c>
      <c r="BC24" s="37" t="str">
        <f t="shared" si="3"/>
        <v>INR  Thirty Six Thousand Seven Hundred &amp; Ninety Six  and Paise Forty Only</v>
      </c>
      <c r="IA24" s="38">
        <v>11</v>
      </c>
      <c r="IB24" s="77" t="s">
        <v>94</v>
      </c>
      <c r="IC24" s="38" t="s">
        <v>57</v>
      </c>
      <c r="ID24" s="38">
        <v>100</v>
      </c>
      <c r="IE24" s="39" t="s">
        <v>39</v>
      </c>
      <c r="IF24" s="39" t="s">
        <v>35</v>
      </c>
      <c r="IG24" s="39" t="s">
        <v>47</v>
      </c>
      <c r="IH24" s="39">
        <v>10</v>
      </c>
      <c r="II24" s="39" t="s">
        <v>39</v>
      </c>
    </row>
    <row r="25" spans="1:243" s="38" customFormat="1" ht="48.75" customHeight="1">
      <c r="A25" s="22">
        <v>12</v>
      </c>
      <c r="B25" s="82" t="s">
        <v>119</v>
      </c>
      <c r="C25" s="24" t="s">
        <v>78</v>
      </c>
      <c r="D25" s="78">
        <v>137</v>
      </c>
      <c r="E25" s="81" t="s">
        <v>135</v>
      </c>
      <c r="F25" s="78">
        <v>101.75</v>
      </c>
      <c r="G25" s="41"/>
      <c r="H25" s="41"/>
      <c r="I25" s="40" t="s">
        <v>40</v>
      </c>
      <c r="J25" s="43">
        <f aca="true" t="shared" si="4" ref="J25:J37">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7">total_amount_ba($B$2,$D$2,D25,F25,J25,K25,M25)</f>
        <v>13939.75</v>
      </c>
      <c r="BB25" s="48">
        <f aca="true" t="shared" si="6" ref="BB25:BB37">BA25+SUM(N25:AZ25)</f>
        <v>13939.75</v>
      </c>
      <c r="BC25" s="37" t="str">
        <f aca="true" t="shared" si="7" ref="BC25:BC37">SpellNumber(L25,BB25)</f>
        <v>INR  Thirteen Thousand Nine Hundred &amp; Thirty Nine  and Paise Seventy Five Only</v>
      </c>
      <c r="IA25" s="38">
        <v>12</v>
      </c>
      <c r="IB25" s="77" t="s">
        <v>95</v>
      </c>
      <c r="IC25" s="38" t="s">
        <v>78</v>
      </c>
      <c r="ID25" s="38">
        <v>75</v>
      </c>
      <c r="IE25" s="39" t="s">
        <v>39</v>
      </c>
      <c r="IF25" s="39" t="s">
        <v>42</v>
      </c>
      <c r="IG25" s="39" t="s">
        <v>36</v>
      </c>
      <c r="IH25" s="39">
        <v>123.223</v>
      </c>
      <c r="II25" s="39" t="s">
        <v>39</v>
      </c>
    </row>
    <row r="26" spans="1:243" s="38" customFormat="1" ht="48" customHeight="1">
      <c r="A26" s="22">
        <v>13</v>
      </c>
      <c r="B26" s="82" t="s">
        <v>120</v>
      </c>
      <c r="C26" s="24" t="s">
        <v>58</v>
      </c>
      <c r="D26" s="78">
        <v>30</v>
      </c>
      <c r="E26" s="81" t="s">
        <v>39</v>
      </c>
      <c r="F26" s="78">
        <v>59.65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1789.5</v>
      </c>
      <c r="BB26" s="48">
        <f t="shared" si="6"/>
        <v>1789.5</v>
      </c>
      <c r="BC26" s="37" t="str">
        <f t="shared" si="7"/>
        <v>INR  One Thousand Seven Hundred &amp; Eighty Nine  and Paise Fifty Only</v>
      </c>
      <c r="IA26" s="38">
        <v>13</v>
      </c>
      <c r="IB26" s="77" t="s">
        <v>96</v>
      </c>
      <c r="IC26" s="38" t="s">
        <v>58</v>
      </c>
      <c r="ID26" s="38">
        <v>75</v>
      </c>
      <c r="IE26" s="39" t="s">
        <v>39</v>
      </c>
      <c r="IF26" s="39" t="s">
        <v>44</v>
      </c>
      <c r="IG26" s="39" t="s">
        <v>45</v>
      </c>
      <c r="IH26" s="39">
        <v>213</v>
      </c>
      <c r="II26" s="39" t="s">
        <v>39</v>
      </c>
    </row>
    <row r="27" spans="1:243" s="38" customFormat="1" ht="42.75" customHeight="1">
      <c r="A27" s="22">
        <v>14</v>
      </c>
      <c r="B27" s="82" t="s">
        <v>121</v>
      </c>
      <c r="C27" s="24" t="s">
        <v>59</v>
      </c>
      <c r="D27" s="78">
        <v>11</v>
      </c>
      <c r="E27" s="81" t="s">
        <v>39</v>
      </c>
      <c r="F27" s="78">
        <v>257.15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2828.65</v>
      </c>
      <c r="BB27" s="48">
        <f t="shared" si="6"/>
        <v>2828.65</v>
      </c>
      <c r="BC27" s="37" t="str">
        <f t="shared" si="7"/>
        <v>INR  Two Thousand Eight Hundred &amp; Twenty Eight  and Paise Sixty Five Only</v>
      </c>
      <c r="IA27" s="38">
        <v>14</v>
      </c>
      <c r="IB27" s="77" t="s">
        <v>97</v>
      </c>
      <c r="IC27" s="38" t="s">
        <v>59</v>
      </c>
      <c r="ID27" s="38">
        <v>100</v>
      </c>
      <c r="IE27" s="39" t="s">
        <v>39</v>
      </c>
      <c r="IF27" s="39" t="s">
        <v>35</v>
      </c>
      <c r="IG27" s="39" t="s">
        <v>47</v>
      </c>
      <c r="IH27" s="39">
        <v>10</v>
      </c>
      <c r="II27" s="39" t="s">
        <v>39</v>
      </c>
    </row>
    <row r="28" spans="1:243" s="38" customFormat="1" ht="39" customHeight="1">
      <c r="A28" s="22">
        <v>15</v>
      </c>
      <c r="B28" s="82" t="s">
        <v>122</v>
      </c>
      <c r="C28" s="24" t="s">
        <v>60</v>
      </c>
      <c r="D28" s="78">
        <v>30</v>
      </c>
      <c r="E28" s="81" t="s">
        <v>39</v>
      </c>
      <c r="F28" s="78">
        <v>116.8</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3504</v>
      </c>
      <c r="BB28" s="48">
        <f t="shared" si="6"/>
        <v>3504</v>
      </c>
      <c r="BC28" s="37" t="str">
        <f t="shared" si="7"/>
        <v>INR  Three Thousand Five Hundred &amp; Four  Only</v>
      </c>
      <c r="IA28" s="38">
        <v>15</v>
      </c>
      <c r="IB28" s="77" t="s">
        <v>98</v>
      </c>
      <c r="IC28" s="38" t="s">
        <v>60</v>
      </c>
      <c r="ID28" s="38">
        <v>100</v>
      </c>
      <c r="IE28" s="39" t="s">
        <v>39</v>
      </c>
      <c r="IF28" s="39" t="s">
        <v>49</v>
      </c>
      <c r="IG28" s="39" t="s">
        <v>50</v>
      </c>
      <c r="IH28" s="39">
        <v>10</v>
      </c>
      <c r="II28" s="39" t="s">
        <v>39</v>
      </c>
    </row>
    <row r="29" spans="1:243" s="38" customFormat="1" ht="47.25" customHeight="1">
      <c r="A29" s="22">
        <v>16</v>
      </c>
      <c r="B29" s="82" t="s">
        <v>123</v>
      </c>
      <c r="C29" s="24" t="s">
        <v>61</v>
      </c>
      <c r="D29" s="78">
        <v>2</v>
      </c>
      <c r="E29" s="81" t="s">
        <v>136</v>
      </c>
      <c r="F29" s="78">
        <v>44.6</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89.2</v>
      </c>
      <c r="BB29" s="48">
        <f t="shared" si="6"/>
        <v>89.2</v>
      </c>
      <c r="BC29" s="37" t="str">
        <f t="shared" si="7"/>
        <v>INR  Eighty Nine and Paise Twenty Only</v>
      </c>
      <c r="IA29" s="38">
        <v>16</v>
      </c>
      <c r="IB29" s="77" t="s">
        <v>99</v>
      </c>
      <c r="IC29" s="38" t="s">
        <v>61</v>
      </c>
      <c r="ID29" s="38">
        <v>100</v>
      </c>
      <c r="IE29" s="39" t="s">
        <v>39</v>
      </c>
      <c r="IF29" s="39" t="s">
        <v>44</v>
      </c>
      <c r="IG29" s="39" t="s">
        <v>63</v>
      </c>
      <c r="IH29" s="39">
        <v>10</v>
      </c>
      <c r="II29" s="39" t="s">
        <v>39</v>
      </c>
    </row>
    <row r="30" spans="1:243" s="38" customFormat="1" ht="47.25" customHeight="1">
      <c r="A30" s="22">
        <v>17</v>
      </c>
      <c r="B30" s="82" t="s">
        <v>124</v>
      </c>
      <c r="C30" s="24" t="s">
        <v>62</v>
      </c>
      <c r="D30" s="78">
        <v>3</v>
      </c>
      <c r="E30" s="81" t="s">
        <v>136</v>
      </c>
      <c r="F30" s="78">
        <v>5421.5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16264.5</v>
      </c>
      <c r="BB30" s="48">
        <f t="shared" si="6"/>
        <v>16264.5</v>
      </c>
      <c r="BC30" s="37" t="str">
        <f t="shared" si="7"/>
        <v>INR  Sixteen Thousand Two Hundred &amp; Sixty Four  and Paise Fifty Only</v>
      </c>
      <c r="IA30" s="38">
        <v>17</v>
      </c>
      <c r="IB30" s="77" t="s">
        <v>100</v>
      </c>
      <c r="IC30" s="38" t="s">
        <v>62</v>
      </c>
      <c r="ID30" s="38">
        <v>100</v>
      </c>
      <c r="IE30" s="39" t="s">
        <v>39</v>
      </c>
      <c r="IF30" s="39" t="s">
        <v>44</v>
      </c>
      <c r="IG30" s="39" t="s">
        <v>63</v>
      </c>
      <c r="IH30" s="39">
        <v>10</v>
      </c>
      <c r="II30" s="39" t="s">
        <v>39</v>
      </c>
    </row>
    <row r="31" spans="1:243" s="38" customFormat="1" ht="33.75" customHeight="1">
      <c r="A31" s="22">
        <v>18</v>
      </c>
      <c r="B31" s="82" t="s">
        <v>125</v>
      </c>
      <c r="C31" s="24" t="s">
        <v>70</v>
      </c>
      <c r="D31" s="78">
        <v>3</v>
      </c>
      <c r="E31" s="81" t="s">
        <v>39</v>
      </c>
      <c r="F31" s="78">
        <v>5260.95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15782.85</v>
      </c>
      <c r="BB31" s="48">
        <f t="shared" si="6"/>
        <v>15782.85</v>
      </c>
      <c r="BC31" s="37" t="str">
        <f t="shared" si="7"/>
        <v>INR  Fifteen Thousand Seven Hundred &amp; Eighty Two  and Paise Eighty Five Only</v>
      </c>
      <c r="IA31" s="38">
        <v>18</v>
      </c>
      <c r="IB31" s="77" t="s">
        <v>101</v>
      </c>
      <c r="IC31" s="38" t="s">
        <v>70</v>
      </c>
      <c r="ID31" s="38">
        <v>100</v>
      </c>
      <c r="IE31" s="39" t="s">
        <v>39</v>
      </c>
      <c r="IF31" s="39" t="s">
        <v>44</v>
      </c>
      <c r="IG31" s="39" t="s">
        <v>63</v>
      </c>
      <c r="IH31" s="39">
        <v>10</v>
      </c>
      <c r="II31" s="39" t="s">
        <v>39</v>
      </c>
    </row>
    <row r="32" spans="1:243" s="38" customFormat="1" ht="48" customHeight="1">
      <c r="A32" s="22">
        <v>19</v>
      </c>
      <c r="B32" s="82" t="s">
        <v>126</v>
      </c>
      <c r="C32" s="24" t="s">
        <v>71</v>
      </c>
      <c r="D32" s="78">
        <v>2</v>
      </c>
      <c r="E32" s="81" t="s">
        <v>39</v>
      </c>
      <c r="F32" s="78">
        <v>2751.3</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5502.6</v>
      </c>
      <c r="BB32" s="48">
        <f>BA32+SUM(N32:AZ32)</f>
        <v>5502.6</v>
      </c>
      <c r="BC32" s="37" t="str">
        <f>SpellNumber(L32,BB32)</f>
        <v>INR  Five Thousand Five Hundred &amp; Two  and Paise Sixty Only</v>
      </c>
      <c r="IA32" s="38">
        <v>19</v>
      </c>
      <c r="IB32" s="77" t="s">
        <v>102</v>
      </c>
      <c r="IC32" s="38" t="s">
        <v>71</v>
      </c>
      <c r="ID32" s="38">
        <v>75</v>
      </c>
      <c r="IE32" s="39" t="s">
        <v>39</v>
      </c>
      <c r="IF32" s="39" t="s">
        <v>44</v>
      </c>
      <c r="IG32" s="39" t="s">
        <v>63</v>
      </c>
      <c r="IH32" s="39">
        <v>10</v>
      </c>
      <c r="II32" s="39" t="s">
        <v>39</v>
      </c>
    </row>
    <row r="33" spans="1:243" s="38" customFormat="1" ht="47.25" customHeight="1">
      <c r="A33" s="22">
        <v>20</v>
      </c>
      <c r="B33" s="82" t="s">
        <v>127</v>
      </c>
      <c r="C33" s="24" t="s">
        <v>72</v>
      </c>
      <c r="D33" s="78">
        <v>2</v>
      </c>
      <c r="E33" s="81" t="s">
        <v>39</v>
      </c>
      <c r="F33" s="78">
        <v>87.7</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175.4</v>
      </c>
      <c r="BB33" s="48">
        <f t="shared" si="6"/>
        <v>175.4</v>
      </c>
      <c r="BC33" s="37" t="str">
        <f t="shared" si="7"/>
        <v>INR  One Hundred &amp; Seventy Five  and Paise Forty Only</v>
      </c>
      <c r="IA33" s="38">
        <v>20</v>
      </c>
      <c r="IB33" s="77" t="s">
        <v>103</v>
      </c>
      <c r="IC33" s="38" t="s">
        <v>72</v>
      </c>
      <c r="ID33" s="38">
        <v>100</v>
      </c>
      <c r="IE33" s="39" t="s">
        <v>39</v>
      </c>
      <c r="IF33" s="39" t="s">
        <v>44</v>
      </c>
      <c r="IG33" s="39" t="s">
        <v>63</v>
      </c>
      <c r="IH33" s="39">
        <v>10</v>
      </c>
      <c r="II33" s="39" t="s">
        <v>39</v>
      </c>
    </row>
    <row r="34" spans="1:243" s="38" customFormat="1" ht="45.75" customHeight="1">
      <c r="A34" s="22">
        <v>21</v>
      </c>
      <c r="B34" s="82" t="s">
        <v>128</v>
      </c>
      <c r="C34" s="24" t="s">
        <v>73</v>
      </c>
      <c r="D34" s="78">
        <v>12</v>
      </c>
      <c r="E34" s="81" t="s">
        <v>39</v>
      </c>
      <c r="F34" s="78">
        <v>418.95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5027.4</v>
      </c>
      <c r="BB34" s="48">
        <f t="shared" si="6"/>
        <v>5027.4</v>
      </c>
      <c r="BC34" s="37" t="str">
        <f t="shared" si="7"/>
        <v>INR  Five Thousand  &amp;Twenty Seven  and Paise Forty Only</v>
      </c>
      <c r="IA34" s="38">
        <v>21</v>
      </c>
      <c r="IB34" s="77" t="s">
        <v>104</v>
      </c>
      <c r="IC34" s="38" t="s">
        <v>73</v>
      </c>
      <c r="ID34" s="38">
        <v>100</v>
      </c>
      <c r="IE34" s="39" t="s">
        <v>39</v>
      </c>
      <c r="IF34" s="39" t="s">
        <v>44</v>
      </c>
      <c r="IG34" s="39" t="s">
        <v>63</v>
      </c>
      <c r="IH34" s="39">
        <v>10</v>
      </c>
      <c r="II34" s="39" t="s">
        <v>39</v>
      </c>
    </row>
    <row r="35" spans="1:243" s="38" customFormat="1" ht="54" customHeight="1">
      <c r="A35" s="22">
        <v>22</v>
      </c>
      <c r="B35" s="82" t="s">
        <v>129</v>
      </c>
      <c r="C35" s="24" t="s">
        <v>74</v>
      </c>
      <c r="D35" s="78">
        <v>14</v>
      </c>
      <c r="E35" s="81" t="s">
        <v>39</v>
      </c>
      <c r="F35" s="78">
        <v>606.25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8487.5</v>
      </c>
      <c r="BB35" s="48">
        <f t="shared" si="6"/>
        <v>8487.5</v>
      </c>
      <c r="BC35" s="37" t="str">
        <f t="shared" si="7"/>
        <v>INR  Eight Thousand Four Hundred &amp; Eighty Seven  and Paise Fifty Only</v>
      </c>
      <c r="IA35" s="38">
        <v>22</v>
      </c>
      <c r="IB35" s="77" t="s">
        <v>105</v>
      </c>
      <c r="IC35" s="38" t="s">
        <v>74</v>
      </c>
      <c r="ID35" s="38">
        <v>100</v>
      </c>
      <c r="IE35" s="39" t="s">
        <v>39</v>
      </c>
      <c r="IF35" s="39" t="s">
        <v>44</v>
      </c>
      <c r="IG35" s="39" t="s">
        <v>63</v>
      </c>
      <c r="IH35" s="39">
        <v>10</v>
      </c>
      <c r="II35" s="39" t="s">
        <v>39</v>
      </c>
    </row>
    <row r="36" spans="1:243" s="38" customFormat="1" ht="100.5" customHeight="1">
      <c r="A36" s="22">
        <v>23</v>
      </c>
      <c r="B36" s="82" t="s">
        <v>130</v>
      </c>
      <c r="C36" s="24" t="s">
        <v>75</v>
      </c>
      <c r="D36" s="78">
        <v>8</v>
      </c>
      <c r="E36" s="81" t="s">
        <v>133</v>
      </c>
      <c r="F36" s="78">
        <v>1037.3</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8298.4</v>
      </c>
      <c r="BB36" s="48">
        <f t="shared" si="6"/>
        <v>8298.4</v>
      </c>
      <c r="BC36" s="37" t="str">
        <f t="shared" si="7"/>
        <v>INR  Eight Thousand Two Hundred &amp; Ninety Eight  and Paise Forty Only</v>
      </c>
      <c r="IA36" s="38">
        <v>23</v>
      </c>
      <c r="IB36" s="77" t="s">
        <v>106</v>
      </c>
      <c r="IC36" s="38" t="s">
        <v>75</v>
      </c>
      <c r="ID36" s="38">
        <v>75</v>
      </c>
      <c r="IE36" s="39" t="s">
        <v>39</v>
      </c>
      <c r="IF36" s="39" t="s">
        <v>44</v>
      </c>
      <c r="IG36" s="39" t="s">
        <v>63</v>
      </c>
      <c r="IH36" s="39">
        <v>10</v>
      </c>
      <c r="II36" s="39" t="s">
        <v>39</v>
      </c>
    </row>
    <row r="37" spans="1:243" s="38" customFormat="1" ht="81.75" customHeight="1">
      <c r="A37" s="22">
        <v>24</v>
      </c>
      <c r="B37" s="82" t="s">
        <v>131</v>
      </c>
      <c r="C37" s="24" t="s">
        <v>76</v>
      </c>
      <c r="D37" s="78">
        <v>12</v>
      </c>
      <c r="E37" s="81" t="s">
        <v>133</v>
      </c>
      <c r="F37" s="78">
        <v>926.9</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11122.8</v>
      </c>
      <c r="BB37" s="48">
        <f t="shared" si="6"/>
        <v>11122.8</v>
      </c>
      <c r="BC37" s="37" t="str">
        <f t="shared" si="7"/>
        <v>INR  Eleven Thousand One Hundred &amp; Twenty Two  and Paise Eighty Only</v>
      </c>
      <c r="IA37" s="38">
        <v>24</v>
      </c>
      <c r="IB37" s="77" t="s">
        <v>107</v>
      </c>
      <c r="IC37" s="38" t="s">
        <v>76</v>
      </c>
      <c r="ID37" s="38">
        <v>75</v>
      </c>
      <c r="IE37" s="39" t="s">
        <v>39</v>
      </c>
      <c r="IF37" s="39" t="s">
        <v>44</v>
      </c>
      <c r="IG37" s="39" t="s">
        <v>63</v>
      </c>
      <c r="IH37" s="39">
        <v>10</v>
      </c>
      <c r="II37" s="39" t="s">
        <v>39</v>
      </c>
    </row>
    <row r="38" spans="1:243" s="38" customFormat="1" ht="48" customHeight="1">
      <c r="A38" s="53" t="s">
        <v>81</v>
      </c>
      <c r="B38" s="54"/>
      <c r="C38" s="55"/>
      <c r="D38" s="56"/>
      <c r="E38" s="56"/>
      <c r="F38" s="56"/>
      <c r="G38" s="56"/>
      <c r="H38" s="57"/>
      <c r="I38" s="57"/>
      <c r="J38" s="57"/>
      <c r="K38" s="57"/>
      <c r="L38" s="58"/>
      <c r="BA38" s="59">
        <f>SUM(BA13:BA37)</f>
        <v>249963.98</v>
      </c>
      <c r="BB38" s="60">
        <f>SUM(BB13:BB37)</f>
        <v>249963.98</v>
      </c>
      <c r="BC38" s="37" t="str">
        <f>SpellNumber($E$2,BB38)</f>
        <v>INR  Two Lakh Forty Nine Thousand Nine Hundred &amp; Sixty Three  and Paise Ninety Eight Only</v>
      </c>
      <c r="IE38" s="39">
        <v>4</v>
      </c>
      <c r="IF38" s="39" t="s">
        <v>44</v>
      </c>
      <c r="IG38" s="39" t="s">
        <v>63</v>
      </c>
      <c r="IH38" s="39">
        <v>10</v>
      </c>
      <c r="II38" s="39" t="s">
        <v>39</v>
      </c>
    </row>
    <row r="39" spans="1:243" s="69" customFormat="1" ht="18">
      <c r="A39" s="54" t="s">
        <v>82</v>
      </c>
      <c r="B39" s="61"/>
      <c r="C39" s="62"/>
      <c r="D39" s="63"/>
      <c r="E39" s="75" t="s">
        <v>65</v>
      </c>
      <c r="F39" s="76"/>
      <c r="G39" s="64"/>
      <c r="H39" s="65"/>
      <c r="I39" s="65"/>
      <c r="J39" s="65"/>
      <c r="K39" s="66"/>
      <c r="L39" s="67"/>
      <c r="M39" s="68"/>
      <c r="O39" s="38"/>
      <c r="P39" s="38"/>
      <c r="Q39" s="38"/>
      <c r="R39" s="38"/>
      <c r="S39" s="38"/>
      <c r="BA39" s="70">
        <f>IF(ISBLANK(F39),0,IF(E39="Excess (+)",ROUND(BA38+(BA38*F39),2),IF(E39="Less (-)",ROUND(BA38+(BA38*F39*(-1)),2),IF(E39="At Par",BA38,0))))</f>
        <v>0</v>
      </c>
      <c r="BB39" s="71">
        <f>ROUND(BA39,0)</f>
        <v>0</v>
      </c>
      <c r="BC39" s="37" t="str">
        <f>SpellNumber($E$2,BB39)</f>
        <v>INR Zero Only</v>
      </c>
      <c r="IE39" s="72"/>
      <c r="IF39" s="72"/>
      <c r="IG39" s="72"/>
      <c r="IH39" s="72"/>
      <c r="II39" s="72"/>
    </row>
    <row r="40" spans="1:243" s="69" customFormat="1" ht="18">
      <c r="A40" s="53" t="s">
        <v>83</v>
      </c>
      <c r="B40" s="53"/>
      <c r="C40" s="84" t="str">
        <f>SpellNumber($E$2,BB39)</f>
        <v>INR Zero Only</v>
      </c>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IE40" s="72"/>
      <c r="IF40" s="72"/>
      <c r="IG40" s="72"/>
      <c r="IH40" s="72"/>
      <c r="II40" s="72"/>
    </row>
    <row r="41" ht="15"/>
    <row r="42" ht="15"/>
    <row r="43" ht="15"/>
    <row r="44" ht="15"/>
    <row r="45" ht="15"/>
    <row r="46" ht="15"/>
    <row r="47" ht="15"/>
  </sheetData>
  <sheetProtection password="EEC8" sheet="1"/>
  <mergeCells count="8">
    <mergeCell ref="A9:BC9"/>
    <mergeCell ref="C40:BC40"/>
    <mergeCell ref="A1:L1"/>
    <mergeCell ref="A4:BC4"/>
    <mergeCell ref="A5:BC5"/>
    <mergeCell ref="A6:BC6"/>
    <mergeCell ref="A7:BC7"/>
    <mergeCell ref="B8:BC8"/>
  </mergeCells>
  <dataValidations count="21">
    <dataValidation type="list" allowBlank="1" showErrorMessage="1" sqref="E3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decimal" allowBlank="1" showInputMessage="1" showErrorMessage="1" promptTitle="Rate Entry" prompt="Please enter the Rate in Rupees for this item. " errorTitle="Invaid Entry" error="Only Numeric Values are allowed. " sqref="H28:H37">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list" allowBlank="1" showErrorMessage="1" sqref="K13:K37">
      <formula1>"Partial Conversion,Full Conversion"</formula1>
      <formula2>0</formula2>
    </dataValidation>
    <dataValidation allowBlank="1" showInputMessage="1" showErrorMessage="1" promptTitle="Addition / Deduction" prompt="Please Choose the correct One" sqref="J13:J37">
      <formula1>0</formula1>
      <formula2>0</formula2>
    </dataValidation>
    <dataValidation type="list" showErrorMessage="1" sqref="I13:I37">
      <formula1>"Excess(+),Less(-)"</formula1>
      <formula2>0</formula2>
    </dataValidation>
    <dataValidation allowBlank="1" showInputMessage="1" showErrorMessage="1" promptTitle="Itemcode/Make" prompt="Please enter text" sqref="C13:C3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allowBlank="1" showInputMessage="1" showErrorMessage="1" promptTitle="Units" prompt="Please enter Units in text" sqref="E13:E37">
      <formula1>0</formula1>
      <formula2>0</formula2>
    </dataValidation>
    <dataValidation type="decimal" allowBlank="1" showInputMessage="1" showErrorMessage="1" promptTitle="Quantity" prompt="Please enter the Quantity for this item. " errorTitle="Invalid Entry" error="Only Numeric Values are allowed. " sqref="D13:D37 F13:F37">
      <formula1>0</formula1>
      <formula2>999999999999999</formula2>
    </dataValidation>
    <dataValidation type="list" allowBlank="1" showInputMessage="1" showErrorMessage="1" sqref="L13:L37">
      <formula1>"INR"</formula1>
    </dataValidation>
    <dataValidation type="decimal" allowBlank="1" showErrorMessage="1" errorTitle="Invalid Entry" error="Only Numeric Values are allowed. " sqref="A13:A3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9" t="s">
        <v>64</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2022-07-22T09:37:41Z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