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3040" windowHeight="9405" tabRatio="965"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'BoQ1'!$A$1:$BC$17</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<sst xmlns="http://schemas.openxmlformats.org/spreadsheetml/2006/main" count="116" uniqueCount="61">
  <si>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</si>
  <si>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</si>
  <si>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</si>
  <si>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</si>
  <si>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</si>
  <si>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</si>
  <si>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</si>
  <si>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</si>
  <si>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</si>
  <si>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</si>
  <si>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</si>
  <si>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</si>
  <si>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</si>
  <si>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</si>
  <si>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</si>
  <si>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</si>
  <si>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</si>
  <si>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</si>
  <si>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</si>
  <si>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</si>
  <si>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</si>
  <si>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</si>
  <si>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</si>
  <si>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</si>
  <si>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</si>
  <si>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</si>
  <si>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</si>
  <si>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</si>
  <si>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</si>
  <si>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</si>
  <si>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</si>
  <si>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</si>
  <si>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</si>
  <si>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</si>
  <si>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</si>
  <si>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</si>
  <si>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</si>
  <si>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</si>
  <si>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BI01010001010000000000000515BI0100001113</t>
  </si>
  <si>
    <t>Nos</t>
  </si>
  <si>
    <t>Excess(+)</t>
  </si>
  <si>
    <t>Full Conversion</t>
  </si>
  <si>
    <t>Supplying, Conveying and fixing spls. Including eart</t>
  </si>
  <si>
    <t>Construction of chamber for 100mm sluice plates</t>
  </si>
  <si>
    <t>item5</t>
  </si>
  <si>
    <t>Please Enable Macros to View BoQ information</t>
  </si>
  <si>
    <t>Select</t>
  </si>
  <si>
    <t>Name of the Bidder/ Bidding Firm / Company :</t>
  </si>
  <si>
    <r>
      <t xml:space="preserve">Estimated Rate
 in
</t>
    </r>
    <r>
      <rPr>
        <b/>
        <sz val="11"/>
        <color indexed="10"/>
        <rFont val="Arial"/>
        <family val="2"/>
      </rPr>
      <t>Rs.      P</t>
    </r>
  </si>
  <si>
    <t>Tender Inviting Authority: Superinteding Engineer, Institute Works Department, IIT(BHU), Varanasi</t>
  </si>
  <si>
    <r>
      <t xml:space="preserve">TOTAL AMOUNT  With Taxes
           in
     </t>
    </r>
    <r>
      <rPr>
        <b/>
        <sz val="11"/>
        <color indexed="10"/>
        <rFont val="Arial"/>
        <family val="2"/>
      </rPr>
      <t xml:space="preserve"> Rs.      P</t>
    </r>
  </si>
  <si>
    <t>xx</t>
  </si>
  <si>
    <t>Cum</t>
  </si>
  <si>
    <t>Name of Work: Landscaping work around newly constructed residence in GTAC, IIT(BHU) Varanasi</t>
  </si>
  <si>
    <t>Total in Figures</t>
  </si>
  <si>
    <t>Quoted Rate in Figures</t>
  </si>
  <si>
    <t>Quoted Rate in Words</t>
  </si>
  <si>
    <t>Trenching in ordinary soil up to a depth of 60 cm including removal andstacking of serviceable materials and then disposing of surplus soil, byspreading and neatly levelling within a lead of 50 m and making up thetrenched area to proper levels by filling with earth or earth mixed withsludge or / and manure before and after flooding trench with water (excludingcost of imported earth, sludge or manure). (2.1)</t>
  </si>
  <si>
    <t>No</t>
  </si>
  <si>
    <r>
      <t xml:space="preserve">Supply, Installing, Testing and Commissioning of ‘Silent Type 125 KVA Diesel Generating set 415 volts at 1500 RPM, 0.8 lagging power factor at 415 V suitable for 50Hz, 3 phase system at NTP conditions and consisting of the followings:
</t>
    </r>
    <r>
      <rPr>
        <b/>
        <u val="single"/>
        <sz val="10"/>
        <rFont val="Times New Roman"/>
        <family val="1"/>
      </rPr>
      <t>A. Diesel Engine:</t>
    </r>
    <r>
      <rPr>
        <sz val="10"/>
        <rFont val="Times New Roman"/>
        <family val="1"/>
      </rPr>
      <t xml:space="preserve">
Diesel engine 4 stroke, Six cylender, water cooled, electric start, of suitable BHP at 1500 RPM suitable for above output of alternator at NTP conditions and conforming to BS 5514/ISO3046, BS 649, IS 10000, capable of taking 10% over loading for one hour after 12 hour of continuous operation. The engine will be fitted complete with all the required accessories with ATS/AMF.Make-Cumins   Jakson/Caterpillar/Lyland/Kirloskar/TATA
</t>
    </r>
    <r>
      <rPr>
        <b/>
        <u val="single"/>
        <sz val="10"/>
        <rFont val="Times New Roman"/>
        <family val="1"/>
      </rPr>
      <t>B. Engine mounted Instrument Panel fitted with and having digital display for following:</t>
    </r>
    <r>
      <rPr>
        <b/>
        <sz val="10"/>
        <rFont val="Times New Roman"/>
        <family val="1"/>
      </rPr>
      <t xml:space="preserve">
 </t>
    </r>
    <r>
      <rPr>
        <sz val="10"/>
        <rFont val="Times New Roman"/>
        <family val="1"/>
      </rPr>
      <t>(i) Start-stop switch with key     (ii) Water temperature indication     (iii) Lubrication oil pressure indication    (iv) Lubrication oil temperature indication    (v) Battery charging indication    (vi) RPM indication    (vii) Over speed indication
 (viii) Low lub. Oil trip indication    (ix) Engine Hours indication</t>
    </r>
    <r>
      <rPr>
        <b/>
        <sz val="10"/>
        <rFont val="Times New Roman"/>
        <family val="1"/>
      </rPr>
      <t xml:space="preserve">
</t>
    </r>
    <r>
      <rPr>
        <b/>
        <u val="single"/>
        <sz val="10"/>
        <rFont val="Times New Roman"/>
        <family val="1"/>
      </rPr>
      <t>C. Alternator:</t>
    </r>
    <r>
      <rPr>
        <b/>
        <sz val="10"/>
        <rFont val="Times New Roman"/>
        <family val="1"/>
      </rPr>
      <t xml:space="preserve">
</t>
    </r>
    <r>
      <rPr>
        <sz val="10"/>
        <rFont val="Times New Roman"/>
        <family val="1"/>
      </rPr>
      <t>Synchronous alternator Stamford make rated at 125 KVA, 415 volts at 1500 RPM, 3 phase 50 Hz, AC supply with 0.8 lagging power factor at NTP conditions. The alternator shall be having SPDP enclosure, brushless, continuous duty, self-excited and self-regulated through AVR conforming to IS: 4722/BS 2613 suitable for tropical conditions and with class-F/H insulation.+/-1.5%Voltage Regulation (max),IP23 Protection with class-H Insulation,Permanent lumbricating bearing,permissible overload of 10% for one hour in 12 hours of opertaion.Make-Stanford/Leroy-Somer/Mecc Alte</t>
    </r>
    <r>
      <rPr>
        <b/>
        <sz val="10"/>
        <rFont val="Times New Roman"/>
        <family val="1"/>
      </rPr>
      <t xml:space="preserve">
</t>
    </r>
    <r>
      <rPr>
        <b/>
        <u val="single"/>
        <sz val="10"/>
        <rFont val="Times New Roman"/>
        <family val="1"/>
      </rPr>
      <t xml:space="preserve">D. Base Frame </t>
    </r>
    <r>
      <rPr>
        <b/>
        <sz val="10"/>
        <rFont val="Times New Roman"/>
        <family val="1"/>
      </rPr>
      <t xml:space="preserve">
</t>
    </r>
    <r>
      <rPr>
        <sz val="10"/>
        <rFont val="Times New Roman"/>
        <family val="1"/>
      </rPr>
      <t>Both the engine and alternator shall be mounted on suitable base frame made of MS channel with necessary reinforcement which shall be installed on existing cement concrete foundation and i/c supplying &amp; fixing of suitable vibration isolation arrangement as per recommendations of manufacturer.</t>
    </r>
    <r>
      <rPr>
        <b/>
        <sz val="10"/>
        <rFont val="Times New Roman"/>
        <family val="1"/>
      </rPr>
      <t xml:space="preserve">
</t>
    </r>
    <r>
      <rPr>
        <b/>
        <u val="single"/>
        <sz val="10"/>
        <rFont val="Times New Roman"/>
        <family val="1"/>
      </rPr>
      <t>E. Exhaust System:</t>
    </r>
    <r>
      <rPr>
        <b/>
        <sz val="10"/>
        <rFont val="Times New Roman"/>
        <family val="1"/>
      </rPr>
      <t xml:space="preserve">
</t>
    </r>
    <r>
      <rPr>
        <sz val="10"/>
        <rFont val="Times New Roman"/>
        <family val="1"/>
      </rPr>
      <t>Dry exhaust manifold with Residential exhaust silencer and catalytic convertor i/c all supporting structure,Turbocharger,Companion flanges for silencer &amp; bellow</t>
    </r>
    <r>
      <rPr>
        <b/>
        <sz val="10"/>
        <rFont val="Times New Roman"/>
        <family val="1"/>
      </rPr>
      <t xml:space="preserve">
</t>
    </r>
    <r>
      <rPr>
        <b/>
        <u val="single"/>
        <sz val="10"/>
        <rFont val="Times New Roman"/>
        <family val="1"/>
      </rPr>
      <t>F. Starting System</t>
    </r>
    <r>
      <rPr>
        <b/>
        <sz val="10"/>
        <rFont val="Times New Roman"/>
        <family val="1"/>
      </rPr>
      <t xml:space="preserve">
</t>
    </r>
    <r>
      <rPr>
        <sz val="10"/>
        <rFont val="Times New Roman"/>
        <family val="1"/>
      </rPr>
      <t>12V/24V DC starting system comprising of starter motors voltage regulator and arrangement for initial excitation complete with suitable nos of batteries (25 plate 100 AH lead acid type) as reqd as per specifications.</t>
    </r>
    <r>
      <rPr>
        <b/>
        <sz val="10"/>
        <rFont val="Times New Roman"/>
        <family val="1"/>
      </rPr>
      <t xml:space="preserve">
G. </t>
    </r>
    <r>
      <rPr>
        <sz val="10"/>
        <rFont val="Times New Roman"/>
        <family val="1"/>
      </rPr>
      <t xml:space="preserve">Acoustic and weather proof enclosure with arrangement for fresh air intake for cooling of the engine &amp; alternator, extraction, discharging hot air in to the atmosphere as per specifications.
</t>
    </r>
    <r>
      <rPr>
        <b/>
        <u val="single"/>
        <sz val="10"/>
        <rFont val="Times New Roman"/>
        <family val="1"/>
      </rPr>
      <t>H. AMF Panel</t>
    </r>
    <r>
      <rPr>
        <b/>
        <sz val="10"/>
        <rFont val="Times New Roman"/>
        <family val="1"/>
      </rPr>
      <t xml:space="preserve">
</t>
    </r>
    <r>
      <rPr>
        <sz val="10"/>
        <rFont val="Times New Roman"/>
        <family val="1"/>
      </rPr>
      <t xml:space="preserve">Fabricating, insatalling testing and commisioning of automatic mains failure control panel (PS-500)  cincluding auto by-pass panel, suitable for 125 KVA silent type DG Set complete with relays, timers, set of CTs of metering &amp; protection and energy analyser to frequency power factor, KWH, KVARH &amp; provision for overload, short circuit, restricted earth fault, under frequency, control cabling from AMF panel to diesel engine and elsewhere if require all complete and inter locking including the following: </t>
    </r>
    <r>
      <rPr>
        <b/>
        <sz val="10"/>
        <rFont val="Times New Roman"/>
        <family val="1"/>
      </rPr>
      <t xml:space="preserve">
</t>
    </r>
    <r>
      <rPr>
        <sz val="10"/>
        <rFont val="Times New Roman"/>
        <family val="1"/>
      </rPr>
      <t xml:space="preserve">i. 1 No.200Amps 4 P MCCB 36 KA (Ics =100% Icu) Make-L&amp;T/SEIL/ABB/C&amp;S     ii. 2 Nos.200 amp Contactar   iii. Auto/ Manual/ Test/ Off Selector switch   iv. 2 Nos. over voltage relay , 2 Nos. reverse power relay and 2 Nos. under voltage relay.
v. 1 Set of  3 Nos. current transformers.
vi Energy analyser unit to indicate current voltage frequency power factor and KWH   vii. Indicating lamps for load on mains and load on set   viii. Suitable MCB for instruments
ix. Battery charger, complete with transformer / rectifier DC voltemeter and ammeter selector switch for trickle off and boost and current adjustment 
x. Main supply failure monitor   xi. Supply failure timer   xii. Restoration timer
xiii. Control unit with three impulse automatic engine start / stop and failure to start lockout.   xiv. impulse counter with locking and reset facility    xv. ON/ OFF / Control circuit switch with indicater
xvi. Audio/ Video annunciation for </t>
    </r>
    <r>
      <rPr>
        <b/>
        <sz val="10"/>
        <rFont val="Times New Roman"/>
        <family val="1"/>
      </rPr>
      <t xml:space="preserve">
  </t>
    </r>
    <r>
      <rPr>
        <sz val="10"/>
        <rFont val="Times New Roman"/>
        <family val="1"/>
      </rPr>
      <t>a. Low lubricating oil pressure   b. Engine over speed   c. Engine fails to start   d. Full load/ maximum load warning   e.  High water tempreture</t>
    </r>
    <r>
      <rPr>
        <b/>
        <sz val="10"/>
        <rFont val="Times New Roman"/>
        <family val="1"/>
      </rPr>
      <t xml:space="preserve">
</t>
    </r>
    <r>
      <rPr>
        <b/>
        <u val="single"/>
        <sz val="10"/>
        <rFont val="Times New Roman"/>
        <family val="1"/>
      </rPr>
      <t>Fuel Tank</t>
    </r>
    <r>
      <rPr>
        <b/>
        <sz val="10"/>
        <rFont val="Times New Roman"/>
        <family val="1"/>
      </rPr>
      <t xml:space="preserve">
</t>
    </r>
    <r>
      <rPr>
        <sz val="10"/>
        <rFont val="Times New Roman"/>
        <family val="1"/>
      </rPr>
      <t>Daily service Fuel tank not less than 270 liter liters fabricated from 14SWG sheet metal built inside base frame complete with drain valve,air vent,inlet &amp; outlet connection</t>
    </r>
  </si>
  <si>
    <t>Contract No:   IIT(BHU)/IWD/ET-08/2022-23/680 Dated 04.08.2022</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</si>
</sst>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0000"/>
    <numFmt numFmtId="181" formatCode="0.000"/>
    <numFmt numFmtId="182"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0"/>
      <name val="Times New Roman"/>
      <family val="1"/>
    </font>
    <font>
      <b/>
      <sz val="10"/>
      <name val="Times New Roman"/>
      <family val="1"/>
    </font>
    <font>
      <b/>
      <u val="single"/>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84">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7" fillId="0" borderId="13" xfId="56"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7" fillId="0" borderId="13" xfId="59" applyNumberFormat="1" applyFont="1" applyFill="1" applyBorder="1" applyAlignment="1">
      <alignment vertical="top" wrapText="1"/>
      <protection/>
    </xf>
    <xf numFmtId="0" fontId="14" fillId="0" borderId="13" xfId="59" applyNumberFormat="1" applyFont="1" applyFill="1" applyBorder="1" applyAlignment="1">
      <alignment horizontal="left" wrapText="1" readingOrder="1"/>
      <protection/>
    </xf>
    <xf numFmtId="180" fontId="4" fillId="0" borderId="13" xfId="59" applyNumberFormat="1" applyFont="1" applyFill="1" applyBorder="1" applyAlignment="1">
      <alignment vertical="top"/>
      <protection/>
    </xf>
    <xf numFmtId="0" fontId="4" fillId="0" borderId="13" xfId="56" applyNumberFormat="1" applyFont="1" applyFill="1" applyBorder="1" applyAlignment="1">
      <alignment horizontal="left" vertical="top"/>
      <protection/>
    </xf>
    <xf numFmtId="0" fontId="4" fillId="0" borderId="13" xfId="59" applyNumberFormat="1" applyFont="1" applyFill="1" applyBorder="1" applyAlignment="1">
      <alignment vertical="top"/>
      <protection/>
    </xf>
    <xf numFmtId="0" fontId="7" fillId="0" borderId="13" xfId="56" applyNumberFormat="1" applyFont="1" applyFill="1" applyBorder="1" applyAlignment="1" applyProtection="1">
      <alignment horizontal="right" vertical="top"/>
      <protection/>
    </xf>
    <xf numFmtId="0" fontId="4" fillId="0" borderId="13" xfId="56" applyNumberFormat="1" applyFont="1" applyFill="1" applyBorder="1" applyAlignment="1">
      <alignment vertical="top"/>
      <protection/>
    </xf>
    <xf numFmtId="0" fontId="7" fillId="0" borderId="13" xfId="56" applyNumberFormat="1" applyFont="1" applyFill="1" applyBorder="1" applyAlignment="1" applyProtection="1">
      <alignment horizontal="left" vertical="top"/>
      <protection locked="0"/>
    </xf>
    <xf numFmtId="0" fontId="4" fillId="0" borderId="13" xfId="56" applyNumberFormat="1" applyFont="1" applyFill="1" applyBorder="1" applyAlignment="1" applyProtection="1">
      <alignment vertical="top"/>
      <protection/>
    </xf>
    <xf numFmtId="0" fontId="7" fillId="0" borderId="14" xfId="56" applyNumberFormat="1" applyFont="1" applyFill="1" applyBorder="1" applyAlignment="1" applyProtection="1">
      <alignment horizontal="right" vertical="top"/>
      <protection locked="0"/>
    </xf>
    <xf numFmtId="0" fontId="7" fillId="0" borderId="15" xfId="56" applyNumberFormat="1" applyFont="1" applyFill="1" applyBorder="1" applyAlignment="1" applyProtection="1">
      <alignment horizontal="center" vertical="top" wrapText="1"/>
      <protection locked="0"/>
    </xf>
    <xf numFmtId="0" fontId="7" fillId="0" borderId="13" xfId="56" applyNumberFormat="1" applyFont="1" applyFill="1" applyBorder="1" applyAlignment="1" applyProtection="1">
      <alignment horizontal="center" vertical="top" wrapText="1"/>
      <protection locked="0"/>
    </xf>
    <xf numFmtId="0" fontId="7" fillId="0" borderId="16" xfId="59" applyNumberFormat="1" applyFont="1" applyFill="1" applyBorder="1" applyAlignment="1">
      <alignment horizontal="right" vertical="top"/>
      <protection/>
    </xf>
    <xf numFmtId="180"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6" applyNumberFormat="1" applyFont="1" applyFill="1" applyBorder="1" applyAlignment="1" applyProtection="1">
      <alignment horizontal="right" vertical="top"/>
      <protection locked="0"/>
    </xf>
    <xf numFmtId="2" fontId="7" fillId="0" borderId="13" xfId="56" applyNumberFormat="1" applyFont="1" applyFill="1" applyBorder="1" applyAlignment="1" applyProtection="1">
      <alignment horizontal="right" vertical="top"/>
      <protection/>
    </xf>
    <xf numFmtId="2" fontId="4" fillId="0" borderId="13" xfId="56" applyNumberFormat="1" applyFont="1" applyFill="1" applyBorder="1" applyAlignment="1">
      <alignment vertical="top"/>
      <protection/>
    </xf>
    <xf numFmtId="2" fontId="7" fillId="0" borderId="13" xfId="56" applyNumberFormat="1" applyFont="1" applyFill="1" applyBorder="1" applyAlignment="1" applyProtection="1">
      <alignment horizontal="left" vertical="top"/>
      <protection locked="0"/>
    </xf>
    <xf numFmtId="2" fontId="7" fillId="0" borderId="11" xfId="56" applyNumberFormat="1" applyFont="1" applyFill="1" applyBorder="1" applyAlignment="1" applyProtection="1">
      <alignment horizontal="center" vertical="top" wrapText="1"/>
      <protection locked="0"/>
    </xf>
    <xf numFmtId="2" fontId="7" fillId="0" borderId="13" xfId="56" applyNumberFormat="1" applyFont="1" applyFill="1" applyBorder="1" applyAlignment="1" applyProtection="1">
      <alignment horizontal="center" vertical="top" wrapText="1"/>
      <protection locked="0"/>
    </xf>
    <xf numFmtId="2" fontId="7" fillId="0" borderId="16" xfId="58"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2" fontId="15" fillId="0" borderId="19"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6"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20" fillId="0" borderId="13" xfId="59" applyNumberFormat="1" applyFont="1" applyFill="1" applyBorder="1" applyAlignment="1">
      <alignment vertical="top"/>
      <protection/>
    </xf>
    <xf numFmtId="2" fontId="15" fillId="0" borderId="20" xfId="59" applyNumberFormat="1" applyFont="1" applyFill="1" applyBorder="1" applyAlignment="1">
      <alignment horizontal="right" vertical="top"/>
      <protection/>
    </xf>
    <xf numFmtId="0" fontId="5" fillId="0" borderId="0" xfId="56" applyNumberFormat="1" applyFont="1" applyFill="1" applyAlignment="1" applyProtection="1">
      <alignment vertical="top"/>
      <protection/>
    </xf>
    <xf numFmtId="2" fontId="7" fillId="33" borderId="14" xfId="56" applyNumberFormat="1" applyFont="1" applyFill="1" applyBorder="1" applyAlignment="1" applyProtection="1">
      <alignment horizontal="right" vertical="top"/>
      <protection locked="0"/>
    </xf>
    <xf numFmtId="0" fontId="18" fillId="33" borderId="11" xfId="59" applyNumberFormat="1" applyFont="1" applyFill="1" applyBorder="1" applyAlignment="1" applyProtection="1">
      <alignment vertical="center" wrapText="1"/>
      <protection locked="0"/>
    </xf>
    <xf numFmtId="10" fontId="19" fillId="33" borderId="11" xfId="66" applyNumberFormat="1" applyFont="1" applyFill="1" applyBorder="1" applyAlignment="1" applyProtection="1">
      <alignment horizontal="center" vertical="center"/>
      <protection locked="0"/>
    </xf>
    <xf numFmtId="0" fontId="4" fillId="0" borderId="0" xfId="56" applyNumberFormat="1" applyFont="1" applyFill="1" applyAlignment="1">
      <alignment vertical="top" wrapText="1"/>
      <protection/>
    </xf>
    <xf numFmtId="2" fontId="4" fillId="0" borderId="13" xfId="59" applyNumberFormat="1" applyFont="1" applyFill="1" applyBorder="1" applyAlignment="1">
      <alignment vertical="center"/>
      <protection/>
    </xf>
    <xf numFmtId="0" fontId="24" fillId="0" borderId="21" xfId="0" applyFont="1" applyFill="1" applyBorder="1" applyAlignment="1">
      <alignment horizontal="justify" vertical="top" wrapText="1"/>
    </xf>
    <xf numFmtId="0" fontId="24" fillId="0" borderId="21" xfId="0" applyFont="1" applyFill="1" applyBorder="1" applyAlignment="1">
      <alignment horizontal="center" vertical="center" wrapText="1"/>
    </xf>
    <xf numFmtId="2" fontId="7" fillId="0" borderId="16" xfId="59" applyNumberFormat="1" applyFont="1" applyFill="1" applyBorder="1" applyAlignment="1">
      <alignment horizontal="right" vertical="center"/>
      <protection/>
    </xf>
    <xf numFmtId="0" fontId="11" fillId="0" borderId="13" xfId="56"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2"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2019300</xdr:colOff>
      <xdr:row>3</xdr:row>
      <xdr:rowOff>28575</xdr:rowOff>
    </xdr:to>
    <xdr:grpSp>
      <xdr:nvGrpSpPr>
        <xdr:cNvPr id="1" name="Group 1"/>
        <xdr:cNvGrpSpPr>
          <a:grpSpLocks/>
        </xdr:cNvGrpSpPr>
      </xdr:nvGrpSpPr>
      <xdr:grpSpPr>
        <a:xfrm>
          <a:off x="66675" y="76200"/>
          <a:ext cx="3095625"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17"/>
  <sheetViews>
    <sheetView showGridLines="0" zoomScale="70" zoomScaleNormal="70" zoomScalePageLayoutView="0" workbookViewId="0" topLeftCell="A1">
      <selection activeCell="A8" sqref="A8"/>
    </sheetView>
  </sheetViews>
  <sheetFormatPr defaultColWidth="9.140625" defaultRowHeight="15"/>
  <cols>
    <col min="1" max="1" width="17.140625" style="1" customWidth="1"/>
    <col min="2" max="2" width="255.7109375" style="1" customWidth="1"/>
    <col min="3" max="3" width="29.140625" style="1" hidden="1" customWidth="1"/>
    <col min="4" max="4" width="16.140625" style="1" customWidth="1"/>
    <col min="5" max="5" width="14.140625" style="1" customWidth="1"/>
    <col min="6" max="6" width="15.57421875" style="1" customWidth="1"/>
    <col min="7" max="13" width="9.140625" style="1" hidden="1" customWidth="1"/>
    <col min="14" max="14" width="9.140625" style="2" hidden="1" customWidth="1"/>
    <col min="15" max="52" width="9.140625" style="1" hidden="1" customWidth="1"/>
    <col min="53" max="53" width="21.7109375" style="1" customWidth="1"/>
    <col min="54" max="54" width="17.140625" style="1" hidden="1" customWidth="1"/>
    <col min="55" max="55" width="50.140625" style="1" customWidth="1"/>
    <col min="56" max="238" width="9.140625" style="1" customWidth="1"/>
    <col min="239" max="243" width="9.140625" style="3" customWidth="1"/>
    <col min="244" max="16384" width="9.140625" style="1" customWidth="1"/>
  </cols>
  <sheetData>
    <row r="1" spans="1:243" s="4" customFormat="1" ht="20.25">
      <c r="A1" s="78" t="str">
        <f>B2&amp;" BoQ"</f>
        <v>Percentage BoQ</v>
      </c>
      <c r="B1" s="78"/>
      <c r="C1" s="78"/>
      <c r="D1" s="78"/>
      <c r="E1" s="78"/>
      <c r="F1" s="78"/>
      <c r="G1" s="78"/>
      <c r="H1" s="78"/>
      <c r="I1" s="78"/>
      <c r="J1" s="78"/>
      <c r="K1" s="78"/>
      <c r="L1" s="78"/>
      <c r="O1" s="5"/>
      <c r="P1" s="5"/>
      <c r="Q1" s="6"/>
      <c r="IE1" s="6"/>
      <c r="IF1" s="6"/>
      <c r="IG1" s="6"/>
      <c r="IH1" s="6"/>
      <c r="II1" s="6"/>
    </row>
    <row r="2" spans="1:17" s="4" customFormat="1" ht="15" hidden="1">
      <c r="A2" s="7" t="s">
        <v>0</v>
      </c>
      <c r="B2" s="7" t="s">
        <v>1</v>
      </c>
      <c r="C2" s="7" t="s">
        <v>2</v>
      </c>
      <c r="D2" s="7" t="s">
        <v>3</v>
      </c>
      <c r="E2" s="7" t="s">
        <v>4</v>
      </c>
      <c r="J2" s="8"/>
      <c r="K2" s="8"/>
      <c r="L2" s="8"/>
      <c r="O2" s="5"/>
      <c r="P2" s="5"/>
      <c r="Q2" s="6"/>
    </row>
    <row r="3" spans="1:243" s="4" customFormat="1" ht="14.25" hidden="1">
      <c r="A3" s="4" t="s">
        <v>5</v>
      </c>
      <c r="C3" s="4" t="s">
        <v>6</v>
      </c>
      <c r="IE3" s="6"/>
      <c r="IF3" s="6"/>
      <c r="IG3" s="6"/>
      <c r="IH3" s="6"/>
      <c r="II3" s="6"/>
    </row>
    <row r="4" spans="1:243" s="9" customFormat="1" ht="27.75" customHeight="1">
      <c r="A4" s="79" t="s">
        <v>49</v>
      </c>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IE4" s="10"/>
      <c r="IF4" s="10"/>
      <c r="IG4" s="10"/>
      <c r="IH4" s="10"/>
      <c r="II4" s="10"/>
    </row>
    <row r="5" spans="1:243" s="9" customFormat="1" ht="36" customHeight="1">
      <c r="A5" s="79" t="s">
        <v>53</v>
      </c>
      <c r="B5" s="79"/>
      <c r="C5" s="79"/>
      <c r="D5" s="79"/>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IE5" s="10"/>
      <c r="IF5" s="10"/>
      <c r="IG5" s="10"/>
      <c r="IH5" s="10"/>
      <c r="II5" s="10"/>
    </row>
    <row r="6" spans="1:243" s="9" customFormat="1" ht="27" customHeight="1">
      <c r="A6" s="79" t="s">
        <v>60</v>
      </c>
      <c r="B6" s="79"/>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IE6" s="10"/>
      <c r="IF6" s="10"/>
      <c r="IG6" s="10"/>
      <c r="IH6" s="10"/>
      <c r="II6" s="10"/>
    </row>
    <row r="7" spans="1:243" s="9" customFormat="1" ht="15" hidden="1">
      <c r="A7" s="80" t="s">
        <v>7</v>
      </c>
      <c r="B7" s="80"/>
      <c r="C7" s="80"/>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IE7" s="10"/>
      <c r="IF7" s="10"/>
      <c r="IG7" s="10"/>
      <c r="IH7" s="10"/>
      <c r="II7" s="10"/>
    </row>
    <row r="8" spans="1:243" s="12" customFormat="1" ht="60">
      <c r="A8" s="11" t="s">
        <v>47</v>
      </c>
      <c r="B8" s="81"/>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IE8" s="13"/>
      <c r="IF8" s="13"/>
      <c r="IG8" s="13"/>
      <c r="IH8" s="13"/>
      <c r="II8" s="13"/>
    </row>
    <row r="9" spans="1:243" s="14" customFormat="1" ht="15">
      <c r="A9" s="76" t="s">
        <v>8</v>
      </c>
      <c r="B9" s="76"/>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IE9" s="15"/>
      <c r="IF9" s="15"/>
      <c r="IG9" s="15"/>
      <c r="IH9" s="15"/>
      <c r="II9" s="15"/>
    </row>
    <row r="10" spans="1:243" s="17" customFormat="1" ht="30">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28.5" customHeight="1">
      <c r="A11" s="16" t="s">
        <v>15</v>
      </c>
      <c r="B11" s="16" t="s">
        <v>16</v>
      </c>
      <c r="C11" s="16" t="s">
        <v>17</v>
      </c>
      <c r="D11" s="16" t="s">
        <v>18</v>
      </c>
      <c r="E11" s="16" t="s">
        <v>19</v>
      </c>
      <c r="F11" s="16" t="s">
        <v>48</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50</v>
      </c>
      <c r="BB11" s="20" t="s">
        <v>32</v>
      </c>
      <c r="BC11" s="20" t="s">
        <v>33</v>
      </c>
      <c r="IE11" s="18"/>
      <c r="IF11" s="18"/>
      <c r="IG11" s="18"/>
      <c r="IH11" s="18"/>
      <c r="II11" s="18"/>
    </row>
    <row r="12" spans="1:243" s="17" customFormat="1" ht="15">
      <c r="A12" s="21">
        <v>1</v>
      </c>
      <c r="B12" s="21">
        <v>2</v>
      </c>
      <c r="C12" s="21">
        <v>3</v>
      </c>
      <c r="D12" s="21">
        <v>4</v>
      </c>
      <c r="E12" s="21">
        <v>5</v>
      </c>
      <c r="F12" s="21">
        <v>6</v>
      </c>
      <c r="G12" s="21">
        <v>7</v>
      </c>
      <c r="H12" s="21">
        <v>8</v>
      </c>
      <c r="I12" s="21">
        <v>9</v>
      </c>
      <c r="J12" s="21">
        <v>10</v>
      </c>
      <c r="K12" s="21">
        <v>11</v>
      </c>
      <c r="L12" s="21">
        <v>12</v>
      </c>
      <c r="M12" s="21">
        <v>13</v>
      </c>
      <c r="N12" s="21">
        <v>14</v>
      </c>
      <c r="O12" s="21">
        <v>15</v>
      </c>
      <c r="P12" s="21">
        <v>16</v>
      </c>
      <c r="Q12" s="21">
        <v>17</v>
      </c>
      <c r="R12" s="21">
        <v>18</v>
      </c>
      <c r="S12" s="21">
        <v>19</v>
      </c>
      <c r="T12" s="21">
        <v>20</v>
      </c>
      <c r="U12" s="21">
        <v>21</v>
      </c>
      <c r="V12" s="21">
        <v>22</v>
      </c>
      <c r="W12" s="21">
        <v>23</v>
      </c>
      <c r="X12" s="21">
        <v>24</v>
      </c>
      <c r="Y12" s="21">
        <v>25</v>
      </c>
      <c r="Z12" s="21">
        <v>26</v>
      </c>
      <c r="AA12" s="21">
        <v>27</v>
      </c>
      <c r="AB12" s="21">
        <v>28</v>
      </c>
      <c r="AC12" s="21">
        <v>29</v>
      </c>
      <c r="AD12" s="21">
        <v>30</v>
      </c>
      <c r="AE12" s="21">
        <v>31</v>
      </c>
      <c r="AF12" s="21">
        <v>32</v>
      </c>
      <c r="AG12" s="21">
        <v>33</v>
      </c>
      <c r="AH12" s="21">
        <v>34</v>
      </c>
      <c r="AI12" s="21">
        <v>35</v>
      </c>
      <c r="AJ12" s="21">
        <v>36</v>
      </c>
      <c r="AK12" s="21">
        <v>37</v>
      </c>
      <c r="AL12" s="21">
        <v>38</v>
      </c>
      <c r="AM12" s="21">
        <v>39</v>
      </c>
      <c r="AN12" s="21">
        <v>40</v>
      </c>
      <c r="AO12" s="21">
        <v>41</v>
      </c>
      <c r="AP12" s="21">
        <v>42</v>
      </c>
      <c r="AQ12" s="21">
        <v>43</v>
      </c>
      <c r="AR12" s="21">
        <v>44</v>
      </c>
      <c r="AS12" s="21">
        <v>45</v>
      </c>
      <c r="AT12" s="21">
        <v>46</v>
      </c>
      <c r="AU12" s="21">
        <v>47</v>
      </c>
      <c r="AV12" s="21">
        <v>48</v>
      </c>
      <c r="AW12" s="21">
        <v>49</v>
      </c>
      <c r="AX12" s="21">
        <v>50</v>
      </c>
      <c r="AY12" s="21">
        <v>51</v>
      </c>
      <c r="AZ12" s="21">
        <v>52</v>
      </c>
      <c r="BA12" s="21">
        <v>7</v>
      </c>
      <c r="BB12" s="21">
        <v>54</v>
      </c>
      <c r="BC12" s="21">
        <v>8</v>
      </c>
      <c r="IE12" s="18"/>
      <c r="IF12" s="18"/>
      <c r="IG12" s="18"/>
      <c r="IH12" s="18"/>
      <c r="II12" s="18"/>
    </row>
    <row r="13" spans="1:243" s="38" customFormat="1" ht="16.5" customHeight="1" hidden="1">
      <c r="A13" s="22">
        <v>0.1</v>
      </c>
      <c r="B13" s="23" t="s">
        <v>51</v>
      </c>
      <c r="C13" s="24" t="s">
        <v>34</v>
      </c>
      <c r="D13" s="25"/>
      <c r="E13" s="26"/>
      <c r="F13" s="27"/>
      <c r="G13" s="28"/>
      <c r="H13" s="28"/>
      <c r="I13" s="27"/>
      <c r="J13" s="29"/>
      <c r="K13" s="30"/>
      <c r="L13" s="30"/>
      <c r="M13" s="31"/>
      <c r="N13" s="32"/>
      <c r="O13" s="32"/>
      <c r="P13" s="33"/>
      <c r="Q13" s="32"/>
      <c r="R13" s="32"/>
      <c r="S13" s="33"/>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5"/>
      <c r="BB13" s="36"/>
      <c r="BC13" s="37"/>
      <c r="IA13" s="38">
        <v>0.1</v>
      </c>
      <c r="IB13" s="38" t="s">
        <v>51</v>
      </c>
      <c r="IC13" s="38" t="s">
        <v>34</v>
      </c>
      <c r="IE13" s="39"/>
      <c r="IF13" s="39" t="s">
        <v>35</v>
      </c>
      <c r="IG13" s="39" t="s">
        <v>36</v>
      </c>
      <c r="IH13" s="39">
        <v>10</v>
      </c>
      <c r="II13" s="39" t="s">
        <v>37</v>
      </c>
    </row>
    <row r="14" spans="1:243" s="38" customFormat="1" ht="408" customHeight="1">
      <c r="A14" s="22">
        <v>1</v>
      </c>
      <c r="B14" s="73" t="s">
        <v>59</v>
      </c>
      <c r="C14" s="24" t="s">
        <v>38</v>
      </c>
      <c r="D14" s="72">
        <v>1</v>
      </c>
      <c r="E14" s="74" t="s">
        <v>58</v>
      </c>
      <c r="F14" s="72">
        <v>1256700</v>
      </c>
      <c r="G14" s="41"/>
      <c r="H14" s="42"/>
      <c r="I14" s="40" t="s">
        <v>40</v>
      </c>
      <c r="J14" s="43">
        <f>IF(I14="Less(-)",-1,1)</f>
        <v>1</v>
      </c>
      <c r="K14" s="44" t="s">
        <v>41</v>
      </c>
      <c r="L14" s="44" t="s">
        <v>4</v>
      </c>
      <c r="M14" s="68"/>
      <c r="N14" s="41"/>
      <c r="O14" s="41"/>
      <c r="P14" s="45"/>
      <c r="Q14" s="41"/>
      <c r="R14" s="41"/>
      <c r="S14" s="45"/>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75">
        <f>total_amount_ba($B$2,$D$2,D14,F14,J14,K14,M14)</f>
        <v>1256700</v>
      </c>
      <c r="BB14" s="47">
        <f>BA14+SUM(N14:AZ14)</f>
        <v>1256700</v>
      </c>
      <c r="BC14" s="37" t="str">
        <f>SpellNumber(L14,BB14)</f>
        <v>INR  Twelve Lakh Fifty Six Thousand Seven Hundred    Only</v>
      </c>
      <c r="IA14" s="38">
        <v>1</v>
      </c>
      <c r="IB14" s="71" t="s">
        <v>57</v>
      </c>
      <c r="IC14" s="38" t="s">
        <v>38</v>
      </c>
      <c r="ID14" s="38">
        <v>1446</v>
      </c>
      <c r="IE14" s="39" t="s">
        <v>52</v>
      </c>
      <c r="IF14" s="39" t="s">
        <v>42</v>
      </c>
      <c r="IG14" s="39" t="s">
        <v>36</v>
      </c>
      <c r="IH14" s="39">
        <v>123.223</v>
      </c>
      <c r="II14" s="39" t="s">
        <v>39</v>
      </c>
    </row>
    <row r="15" spans="1:243" s="38" customFormat="1" ht="48" customHeight="1">
      <c r="A15" s="48" t="s">
        <v>54</v>
      </c>
      <c r="B15" s="49"/>
      <c r="C15" s="50"/>
      <c r="D15" s="51"/>
      <c r="E15" s="51"/>
      <c r="F15" s="51"/>
      <c r="G15" s="51"/>
      <c r="H15" s="52"/>
      <c r="I15" s="52"/>
      <c r="J15" s="52"/>
      <c r="K15" s="52"/>
      <c r="L15" s="53"/>
      <c r="BA15" s="54">
        <f>SUM(BA13:BA14)</f>
        <v>1256700</v>
      </c>
      <c r="BB15" s="55">
        <f>SUM(BB13:BB14)</f>
        <v>1256700</v>
      </c>
      <c r="BC15" s="37" t="str">
        <f>SpellNumber($E$2,BB15)</f>
        <v>INR  Twelve Lakh Fifty Six Thousand Seven Hundred    Only</v>
      </c>
      <c r="IE15" s="39">
        <v>4</v>
      </c>
      <c r="IF15" s="39" t="s">
        <v>43</v>
      </c>
      <c r="IG15" s="39" t="s">
        <v>44</v>
      </c>
      <c r="IH15" s="39">
        <v>10</v>
      </c>
      <c r="II15" s="39" t="s">
        <v>39</v>
      </c>
    </row>
    <row r="16" spans="1:243" s="64" customFormat="1" ht="18">
      <c r="A16" s="49" t="s">
        <v>55</v>
      </c>
      <c r="B16" s="56"/>
      <c r="C16" s="57"/>
      <c r="D16" s="58"/>
      <c r="E16" s="69" t="s">
        <v>46</v>
      </c>
      <c r="F16" s="70"/>
      <c r="G16" s="59"/>
      <c r="H16" s="60"/>
      <c r="I16" s="60"/>
      <c r="J16" s="60"/>
      <c r="K16" s="61"/>
      <c r="L16" s="62"/>
      <c r="M16" s="63"/>
      <c r="O16" s="38"/>
      <c r="P16" s="38"/>
      <c r="Q16" s="38"/>
      <c r="R16" s="38"/>
      <c r="S16" s="38"/>
      <c r="BA16" s="65">
        <f>IF(ISBLANK(F16),0,IF(E16="Excess (+)",ROUND(BA15+(BA15*F16),2),IF(E16="Less (-)",ROUND(BA15+(BA15*F16*(-1)),2),IF(E16="At Par",BA15,0))))</f>
        <v>0</v>
      </c>
      <c r="BB16" s="66">
        <f>ROUND(BA16,0)</f>
        <v>0</v>
      </c>
      <c r="BC16" s="37" t="str">
        <f>SpellNumber($E$2,BB16)</f>
        <v>INR Zero Only</v>
      </c>
      <c r="IE16" s="67"/>
      <c r="IF16" s="67"/>
      <c r="IG16" s="67"/>
      <c r="IH16" s="67"/>
      <c r="II16" s="67"/>
    </row>
    <row r="17" spans="1:243" s="64" customFormat="1" ht="18">
      <c r="A17" s="48" t="s">
        <v>56</v>
      </c>
      <c r="B17" s="48"/>
      <c r="C17" s="77" t="str">
        <f>SpellNumber($E$2,BB16)</f>
        <v>INR Zero Only</v>
      </c>
      <c r="D17" s="77"/>
      <c r="E17" s="77"/>
      <c r="F17" s="77"/>
      <c r="G17" s="77"/>
      <c r="H17" s="77"/>
      <c r="I17" s="77"/>
      <c r="J17" s="77"/>
      <c r="K17" s="77"/>
      <c r="L17" s="77"/>
      <c r="M17" s="77"/>
      <c r="N17" s="77"/>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IE17" s="67"/>
      <c r="IF17" s="67"/>
      <c r="IG17" s="67"/>
      <c r="IH17" s="67"/>
      <c r="II17" s="67"/>
    </row>
    <row r="18" ht="15"/>
    <row r="19" ht="15"/>
  </sheetData>
  <sheetProtection password="EEC8" sheet="1"/>
  <mergeCells count="8">
    <mergeCell ref="A9:BC9"/>
    <mergeCell ref="C17:BC17"/>
    <mergeCell ref="A1:L1"/>
    <mergeCell ref="A4:BC4"/>
    <mergeCell ref="A5:BC5"/>
    <mergeCell ref="A6:BC6"/>
    <mergeCell ref="A7:BC7"/>
    <mergeCell ref="B8:BC8"/>
  </mergeCells>
  <dataValidations count="19">
    <dataValidation type="list" allowBlank="1" showErrorMessage="1" sqref="E16">
      <formula1>"Select,Excess (+),Less (-)"</formula1>
      <formula2>0</formula2>
    </dataValidation>
    <dataValidation type="list" allowBlank="1" showErrorMessage="1" sqref="C2">
      <formula1>"Normal,SingleWindow,Alternate"</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decimal" allowBlank="1" showInputMessage="1" showErrorMessage="1" promptTitle="Rate Entry" prompt="Please enter VAT charges in Rupees for this item. " errorTitle="Invaid Entry" error="Only Numeric Values are allowed. " sqref="M14">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6">
      <formula1>IF(E16="Select",-1,IF(E16="At Par",0,0))</formula1>
      <formula2>IF(E16="Select",-1,IF(E16="At Par",0,0.99))</formula2>
    </dataValidation>
    <dataValidation type="list" allowBlank="1" showErrorMessage="1" sqref="K13:K14">
      <formula1>"Partial Conversion,Full Conversion"</formula1>
      <formula2>0</formula2>
    </dataValidation>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InputMessage="1" showErrorMessage="1" sqref="L13:L14">
      <formula1>"INR"</formula1>
    </dataValidation>
    <dataValidation type="decimal" allowBlank="1" showErrorMessage="1" errorTitle="Invalid Entry" error="Only Numeric Values are allowed. " sqref="A13:A14">
      <formula1>0</formula1>
      <formula2>999999999999999</formula2>
    </dataValidation>
  </dataValidations>
  <printOptions/>
  <pageMargins left="0.7" right="0.7" top="0.75" bottom="0.75"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82" t="s">
        <v>45</v>
      </c>
      <c r="F6" s="82"/>
      <c r="G6" s="82"/>
      <c r="H6" s="82"/>
      <c r="I6" s="82"/>
      <c r="J6" s="82"/>
      <c r="K6" s="82"/>
    </row>
    <row r="7" spans="5:11" ht="15">
      <c r="E7" s="83"/>
      <c r="F7" s="83"/>
      <c r="G7" s="83"/>
      <c r="H7" s="83"/>
      <c r="I7" s="83"/>
      <c r="J7" s="83"/>
      <c r="K7" s="83"/>
    </row>
    <row r="8" spans="5:11" ht="15">
      <c r="E8" s="83"/>
      <c r="F8" s="83"/>
      <c r="G8" s="83"/>
      <c r="H8" s="83"/>
      <c r="I8" s="83"/>
      <c r="J8" s="83"/>
      <c r="K8" s="83"/>
    </row>
    <row r="9" spans="5:11" ht="15">
      <c r="E9" s="83"/>
      <c r="F9" s="83"/>
      <c r="G9" s="83"/>
      <c r="H9" s="83"/>
      <c r="I9" s="83"/>
      <c r="J9" s="83"/>
      <c r="K9" s="83"/>
    </row>
    <row r="10" spans="5:11" ht="15">
      <c r="E10" s="83"/>
      <c r="F10" s="83"/>
      <c r="G10" s="83"/>
      <c r="H10" s="83"/>
      <c r="I10" s="83"/>
      <c r="J10" s="83"/>
      <c r="K10" s="83"/>
    </row>
    <row r="11" spans="5:11" ht="15">
      <c r="E11" s="83"/>
      <c r="F11" s="83"/>
      <c r="G11" s="83"/>
      <c r="H11" s="83"/>
      <c r="I11" s="83"/>
      <c r="J11" s="83"/>
      <c r="K11" s="83"/>
    </row>
    <row r="12" spans="5:11" ht="15">
      <c r="E12" s="83"/>
      <c r="F12" s="83"/>
      <c r="G12" s="83"/>
      <c r="H12" s="83"/>
      <c r="I12" s="83"/>
      <c r="J12" s="83"/>
      <c r="K12" s="83"/>
    </row>
    <row r="13" spans="5:11" ht="15">
      <c r="E13" s="83"/>
      <c r="F13" s="83"/>
      <c r="G13" s="83"/>
      <c r="H13" s="83"/>
      <c r="I13" s="83"/>
      <c r="J13" s="83"/>
      <c r="K13" s="83"/>
    </row>
    <row r="14" spans="5:11" ht="15">
      <c r="E14" s="83"/>
      <c r="F14" s="83"/>
      <c r="G14" s="83"/>
      <c r="H14" s="83"/>
      <c r="I14" s="83"/>
      <c r="J14" s="83"/>
      <c r="K14" s="83"/>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Kumar</cp:lastModifiedBy>
  <cp:lastPrinted>2016-06-30T05:08:09Z</cp:lastPrinted>
  <dcterms:created xsi:type="dcterms:W3CDTF">2009-01-30T06:42:42Z</dcterms:created>
  <dcterms:modified xsi:type="dcterms:W3CDTF">2022-08-04T11:10:49Z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