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<sst xmlns="http://schemas.openxmlformats.org/spreadsheetml/2006/main" count="114" uniqueCount="58">
  <si>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</si>
  <si>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</si>
  <si>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</si>
  <si>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</si>
  <si>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</si>
  <si>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</si>
  <si>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</si>
  <si>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</si>
  <si>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</si>
  <si>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</si>
  <si>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</si>
  <si>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</si>
  <si>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</si>
  <si>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</si>
  <si>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</si>
  <si>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</si>
  <si>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</si>
  <si>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</si>
  <si>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</si>
  <si>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</si>
  <si>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</si>
  <si>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</si>
  <si>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</si>
  <si>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</si>
  <si>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</si>
  <si>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</si>
  <si>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</si>
  <si>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</si>
  <si>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</si>
  <si>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</si>
  <si>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</si>
  <si>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</si>
  <si>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</si>
  <si>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</si>
  <si>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</si>
  <si>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</si>
  <si>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</si>
  <si>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</si>
  <si>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</si>
  <si>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</si>
  <si>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</si>
  <si>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</si>
  <si>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</si>
  <si>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</si>
  <si>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</si>
  <si>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</si>
  <si>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</si>
  <si>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t>USD</t>
  </si>
  <si>
    <t>Partial Conversion</t>
  </si>
  <si>
    <t>Tender Inviting Authority: The Head, Department of Physics, IIT(BHU), Varanasi</t>
  </si>
  <si>
    <r>
      <t xml:space="preserve">GST Amount, If Any
in
</t>
    </r>
    <r>
      <rPr>
        <b/>
        <sz val="11"/>
        <color indexed="10"/>
        <rFont val="Arial"/>
        <family val="2"/>
      </rPr>
      <t>INR</t>
    </r>
  </si>
  <si>
    <r>
      <t xml:space="preserve">Freight Charges ( Unloading &amp; Stacking)
in
</t>
    </r>
    <r>
      <rPr>
        <b/>
        <sz val="11"/>
        <color indexed="10"/>
        <rFont val="Arial"/>
        <family val="2"/>
      </rPr>
      <t>INR</t>
    </r>
  </si>
  <si>
    <r>
      <t xml:space="preserve">Any Other Taxes/Duties/Levies
in
</t>
    </r>
    <r>
      <rPr>
        <b/>
        <sz val="11"/>
        <color indexed="10"/>
        <rFont val="Arial"/>
        <family val="2"/>
      </rPr>
      <t>INR</t>
    </r>
  </si>
  <si>
    <r>
      <t xml:space="preserve">Indian Agent Commision, If any
in
</t>
    </r>
    <r>
      <rPr>
        <b/>
        <sz val="11"/>
        <color indexed="10"/>
        <rFont val="Arial"/>
        <family val="2"/>
      </rPr>
      <t>INR</t>
    </r>
  </si>
  <si>
    <t>Accessories for Pulsed Laser Deposition Setup (As per Technical Specification)</t>
  </si>
  <si>
    <r>
      <rPr>
        <b/>
        <sz val="12"/>
        <rFont val="Times New Roman"/>
        <family val="1"/>
      </rPr>
      <t>Accessories for Pulsed Laser Deposition Setup</t>
    </r>
    <r>
      <rPr>
        <sz val="11"/>
        <rFont val="Arial"/>
        <family val="2"/>
      </rPr>
      <t xml:space="preserve"> (As per Technical Specification)</t>
    </r>
  </si>
  <si>
    <t>Name of Work: Supply of Accessories for Pulsed Laser Deposition Setup  in  Department of Physics, IIT(BHU), Varanasi</t>
  </si>
  <si>
    <t>Contract No: IIT(BHU)/PHY/2018-19/Laser-PLD/310, Dated 24-11-2018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</si>
</sst>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36" borderId="13"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5" zoomScaleNormal="75" zoomScalePageLayoutView="0" workbookViewId="0" topLeftCell="A1">
      <selection activeCell="A4" sqref="A4:BC4"/>
    </sheetView>
  </sheetViews>
  <sheetFormatPr defaultColWidth="9.140625" defaultRowHeight="15"/>
  <cols>
    <col min="1" max="1" width="12.7109375" style="1" customWidth="1"/>
    <col min="2" max="2" width="45.281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3" t="str">
        <f>B2&amp;" BoQ"</f>
        <v>Item Wise BoQ</v>
      </c>
      <c r="B1" s="83"/>
      <c r="C1" s="83"/>
      <c r="D1" s="83"/>
      <c r="E1" s="83"/>
      <c r="F1" s="83"/>
      <c r="G1" s="83"/>
      <c r="H1" s="83"/>
      <c r="I1" s="83"/>
      <c r="J1" s="83"/>
      <c r="K1" s="83"/>
      <c r="L1" s="83"/>
      <c r="O1" s="5"/>
      <c r="P1" s="5"/>
      <c r="Q1" s="6"/>
      <c r="IE1" s="6"/>
      <c r="IF1" s="6"/>
      <c r="IG1" s="6"/>
      <c r="IH1" s="6"/>
      <c r="II1" s="6"/>
    </row>
    <row r="2" spans="1:17" s="4" customFormat="1" ht="25.5" customHeight="1" hidden="1">
      <c r="A2" s="7" t="s">
        <v>0</v>
      </c>
      <c r="B2" s="7" t="s">
        <v>1</v>
      </c>
      <c r="C2" s="7" t="s">
        <v>2</v>
      </c>
      <c r="D2" s="7" t="s">
        <v>41</v>
      </c>
      <c r="E2" s="7" t="s">
        <v>44</v>
      </c>
      <c r="J2" s="8"/>
      <c r="K2" s="8"/>
      <c r="L2" s="8"/>
      <c r="O2" s="5"/>
      <c r="P2" s="5"/>
      <c r="Q2" s="6"/>
    </row>
    <row r="3" spans="1:243" s="4" customFormat="1" ht="30" customHeight="1" hidden="1">
      <c r="A3" s="4" t="s">
        <v>3</v>
      </c>
      <c r="IE3" s="6"/>
      <c r="IF3" s="6"/>
      <c r="IG3" s="6"/>
      <c r="IH3" s="6"/>
      <c r="II3" s="6"/>
    </row>
    <row r="4" spans="1:243" s="9" customFormat="1" ht="30" customHeight="1">
      <c r="A4" s="84" t="s">
        <v>49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0" customHeight="1">
      <c r="A5" s="84" t="s">
        <v>56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30" customHeight="1">
      <c r="A6" s="84" t="s">
        <v>57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29.25" customHeight="1" hidden="1">
      <c r="A7" s="85" t="s">
        <v>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77.25" customHeight="1">
      <c r="A8" s="11" t="s">
        <v>37</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61.5" customHeight="1">
      <c r="A9" s="81" t="s">
        <v>5</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45</v>
      </c>
      <c r="N11" s="19" t="s">
        <v>46</v>
      </c>
      <c r="O11" s="19" t="s">
        <v>50</v>
      </c>
      <c r="P11" s="19" t="s">
        <v>51</v>
      </c>
      <c r="Q11" s="19" t="s">
        <v>52</v>
      </c>
      <c r="R11" s="19" t="s">
        <v>53</v>
      </c>
      <c r="S11" s="19" t="s">
        <v>39</v>
      </c>
      <c r="T11" s="19" t="s">
        <v>40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42</v>
      </c>
      <c r="BB11" s="21" t="s">
        <v>43</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42.75" customHeight="1">
      <c r="A14" s="25">
        <v>1.01</v>
      </c>
      <c r="B14" s="39" t="s">
        <v>55</v>
      </c>
      <c r="C14" s="27" t="s">
        <v>24</v>
      </c>
      <c r="D14" s="75">
        <v>1</v>
      </c>
      <c r="E14" s="76" t="s">
        <v>26</v>
      </c>
      <c r="F14" s="42">
        <v>1000000</v>
      </c>
      <c r="G14" s="43"/>
      <c r="H14" s="44"/>
      <c r="I14" s="42" t="s">
        <v>27</v>
      </c>
      <c r="J14" s="45">
        <f>IF(I14="Less(-)",-1,1)</f>
        <v>1</v>
      </c>
      <c r="K14" s="46" t="s">
        <v>48</v>
      </c>
      <c r="L14" s="77" t="s">
        <v>47</v>
      </c>
      <c r="M14" s="78"/>
      <c r="N14" s="79"/>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0">
        <f>total_amount_ba($B$2,$D$2,D14,F14,J14,K14,M14)*D14</f>
        <v>0</v>
      </c>
      <c r="BB14" s="49">
        <f>SUM(O14:AZ14)</f>
        <v>0</v>
      </c>
      <c r="BC14" s="39" t="str">
        <f>SpellNumber(L14,BB14)</f>
        <v>USD Zero Only</v>
      </c>
      <c r="IA14" s="40">
        <v>1.01</v>
      </c>
      <c r="IB14" s="40" t="s">
        <v>54</v>
      </c>
      <c r="IC14" s="40" t="s">
        <v>24</v>
      </c>
      <c r="ID14" s="40">
        <v>1</v>
      </c>
      <c r="IE14" s="41" t="s">
        <v>26</v>
      </c>
      <c r="IF14" s="41" t="s">
        <v>28</v>
      </c>
      <c r="IG14" s="41" t="s">
        <v>24</v>
      </c>
      <c r="IH14" s="41">
        <v>123.223</v>
      </c>
      <c r="II14" s="41" t="s">
        <v>26</v>
      </c>
    </row>
    <row r="15" spans="1:243" s="40" customFormat="1" ht="24.75" customHeight="1">
      <c r="A15" s="50" t="s">
        <v>30</v>
      </c>
      <c r="B15" s="51"/>
      <c r="C15" s="52"/>
      <c r="D15" s="53"/>
      <c r="E15" s="53"/>
      <c r="F15" s="53"/>
      <c r="G15" s="53"/>
      <c r="H15" s="54"/>
      <c r="I15" s="54"/>
      <c r="J15" s="54"/>
      <c r="K15" s="54"/>
      <c r="L15" s="55"/>
      <c r="BA15" s="56">
        <f>SUM(BA13:BA14)</f>
        <v>0</v>
      </c>
      <c r="BB15" s="56">
        <f>SUM(BB13:BB14)</f>
        <v>0</v>
      </c>
      <c r="BC15" s="39" t="str">
        <f>SpellNumber($E$2,BB15)</f>
        <v>INR,USD,JPY,EUR,CHF,GBP Zero Only</v>
      </c>
      <c r="IE15" s="41">
        <v>4</v>
      </c>
      <c r="IF15" s="41" t="s">
        <v>29</v>
      </c>
      <c r="IG15" s="41" t="s">
        <v>31</v>
      </c>
      <c r="IH15" s="41">
        <v>10</v>
      </c>
      <c r="II15" s="41" t="s">
        <v>26</v>
      </c>
    </row>
    <row r="16" spans="1:243" s="65" customFormat="1" ht="54.75" customHeight="1" hidden="1">
      <c r="A16" s="51" t="s">
        <v>32</v>
      </c>
      <c r="B16" s="57"/>
      <c r="C16" s="58"/>
      <c r="D16" s="59"/>
      <c r="E16" s="70" t="s">
        <v>33</v>
      </c>
      <c r="F16" s="71"/>
      <c r="G16" s="60"/>
      <c r="H16" s="61"/>
      <c r="I16" s="61"/>
      <c r="J16" s="61"/>
      <c r="K16" s="62"/>
      <c r="L16" s="63"/>
      <c r="M16" s="64" t="s">
        <v>34</v>
      </c>
      <c r="O16" s="40"/>
      <c r="P16" s="40"/>
      <c r="Q16" s="40"/>
      <c r="R16" s="40"/>
      <c r="S16" s="40"/>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35</v>
      </c>
      <c r="B17" s="50"/>
      <c r="C17" s="82" t="str">
        <f>SpellNumber($E$2,BB15)</f>
        <v>INR,USD,JPY,EUR,CHF,GBP Zero Only</v>
      </c>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IE17" s="69"/>
      <c r="IF17" s="69"/>
      <c r="IG17" s="69"/>
      <c r="IH17" s="69"/>
      <c r="II17" s="69"/>
    </row>
    <row r="18" ht="15"/>
    <row r="19" ht="15"/>
    <row r="20" ht="15"/>
    <row r="21" ht="15"/>
  </sheetData>
  <sheetProtection password="E840" sheet="1" objects="1" scenarios="1"/>
  <mergeCells count="8">
    <mergeCell ref="A9:BC9"/>
    <mergeCell ref="C17:BC17"/>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
      <formula1>0</formula1>
      <formula2>999999999999999</formula2>
    </dataValidation>
    <dataValidation type="list" allowBlank="1" showInputMessage="1" showErrorMessage="1" sqref="L14 L13">
      <formula1>"INR,USD,JPY,EUR,CHF,GBP"</formula1>
    </dataValidation>
    <dataValidation type="decimal" allowBlank="1" showInputMessage="1" showErrorMessage="1" promptTitle="GST Percentage" prompt="Please enter GST Percentage for this item, if any. " errorTitle="Invaid Entry" error="Only Numeric Values are allowed. " sqref="N14">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
      <formula1>0</formula1>
      <formula2>999999999999999</formula2>
    </dataValidation>
    <dataValidation allowBlank="1" showInputMessage="1" showErrorMessage="1" promptTitle="Freight Charges" prompt="Please enter Freight Charges (unloading and Stacking) in INR, if any." sqref="P14"/>
    <dataValidation type="decimal" allowBlank="1" showInputMessage="1" showErrorMessage="1" promptTitle="Any other Taxes/Duties" prompt="Please enter Any other Taxes/Duties in INR for this Item, if any." errorTitle="Invaid Entry" error="Only Numeric Values are allowed. " sqref="Q14">
      <formula1>0</formula1>
      <formula2>999999999999999</formula2>
    </dataValidation>
    <dataValidation type="decimal" allowBlank="1" showInputMessage="1" showErrorMessage="1" promptTitle="Estimated Rate" prompt=" Estimated Rate for this item. " errorTitle="Invalid Entry" error="Only Numeric Values are allowed. " sqref="F14">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36</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2018-11-24T08:07:58Z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