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<sst xmlns="http://schemas.openxmlformats.org/spreadsheetml/2006/main" count="301" uniqueCount="106">
  <si>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</si>
  <si>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</si>
  <si>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</si>
  <si>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</si>
  <si>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</si>
  <si>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</si>
  <si>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</si>
  <si>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</si>
  <si>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</si>
  <si>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</si>
  <si>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</si>
  <si>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</si>
  <si>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</si>
  <si>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</si>
  <si>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</si>
  <si>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</si>
  <si>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</si>
  <si>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</si>
  <si>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</si>
  <si>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</si>
  <si>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</si>
  <si>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</si>
  <si>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</si>
  <si>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</si>
  <si>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</si>
  <si>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</si>
  <si>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</si>
  <si>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</si>
  <si>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</si>
  <si>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</si>
  <si>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</si>
  <si>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</si>
  <si>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</si>
  <si>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</si>
  <si>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</si>
  <si>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</si>
  <si>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</si>
  <si>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</si>
  <si>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</si>
  <si>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</si>
  <si>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</si>
  <si>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</si>
  <si>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</si>
  <si>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</si>
  <si>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</si>
  <si>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</si>
  <si>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</si>
  <si>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</si>
  <si>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</si>
  <si>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</si>
  <si>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</si>
  <si>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</si>
  <si>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</si>
  <si>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</si>
  <si>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</si>
  <si>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Providing, Installing, Testing and Commissioning of ‘Silent Type 125 KVA Diesel Generating set 415 volts at 1500 RPM, 0.8 lagging power factor at 415 V suitable for 50Hz, 3 phase system at NTP conditions and consisting of the followings:</t>
  </si>
  <si>
    <t>Diesel Engine:</t>
  </si>
  <si>
    <t>Engine mounted Instrument Panel fitted with and having digital display for following:</t>
  </si>
  <si>
    <t>(i) Start-stop switch with key</t>
  </si>
  <si>
    <t>(ii) Water temperature indication</t>
  </si>
  <si>
    <t>(iii) Lubrication oil pressure indication</t>
  </si>
  <si>
    <t>(iv) Lubrication oil temperature indication</t>
  </si>
  <si>
    <t>(v) Battery charging indication</t>
  </si>
  <si>
    <t>(vi) RPM indication</t>
  </si>
  <si>
    <t>(vii) Over speed indication</t>
  </si>
  <si>
    <t>(viii) Low lub. Oil trip indication</t>
  </si>
  <si>
    <t>(ix) Engine Hours indication</t>
  </si>
  <si>
    <t>Alternator:</t>
  </si>
  <si>
    <t xml:space="preserve">Base Frame </t>
  </si>
  <si>
    <t>Both the engine and alternator shall be mounted on suitable base frame made of MS channel with necessary reinforcement which shall be installed on existing cement concrete foundation and i/c supplying &amp; fixing of suitable vibration isolation arrangement as per recommendations of manufacturer.</t>
  </si>
  <si>
    <t>Exhaust System:</t>
  </si>
  <si>
    <t>Dry exhaust manifold with Residential exhaust silencer and catalytic convertor i/c all supporting structure,Turbocharger,Companion flanges for silencer &amp; bellow</t>
  </si>
  <si>
    <t>Starting System</t>
  </si>
  <si>
    <t>12V/24V DC starting system comprising of starter motors voltage regulator and arrangement for initial excitation complete with suitable nos of batteries (25 plate 180 AH lead acid type) as reqd as per specifications.</t>
  </si>
  <si>
    <t>Acoustic and weather proof enclosure with arrangement for fresh air intake for cooling of the engine &amp; alternator, extraction, discharging hot air in to the atmosphere as per specifications.</t>
  </si>
  <si>
    <t>AMF Panel</t>
  </si>
  <si>
    <t>1 No.200Amps 4 P MCCB 36 KA (Ics =100% Icu) Make-L&amp;T/SEIL/ABB</t>
  </si>
  <si>
    <t xml:space="preserve">2 Nos.200 amp Contactar </t>
  </si>
  <si>
    <t>Auto/ Manual/ Test/ Off Selector switch</t>
  </si>
  <si>
    <t>2 Nos. over voltage relay , 2 Nos. reverse power relay and 2 Nos. under voltage relay.</t>
  </si>
  <si>
    <t>1 Set of  3 Nos. current transformers.</t>
  </si>
  <si>
    <t>Energy analyser unit to indicate current voltage frequency power factor and KWH</t>
  </si>
  <si>
    <t xml:space="preserve">Indicating lamps for load on mains and load on set </t>
  </si>
  <si>
    <t>Suitable MCB for instruments</t>
  </si>
  <si>
    <t xml:space="preserve">Battery charger, complete with transformer / rectifier DC voltemeter and ammeter selector switch for trickle off and boost and current adjustment </t>
  </si>
  <si>
    <t>Main supply failure monitor</t>
  </si>
  <si>
    <t>Supply failure timer</t>
  </si>
  <si>
    <t>Restoration timer</t>
  </si>
  <si>
    <t>Control unit with three impulse automatic engine start / stop and failure to start lockout.</t>
  </si>
  <si>
    <t xml:space="preserve">Impulse counter with locking and reset facility </t>
  </si>
  <si>
    <t>ON/ OFF / Control circuit switch with indicater</t>
  </si>
  <si>
    <t xml:space="preserve">Audio/ Video annunciation for </t>
  </si>
  <si>
    <t>Low lubricating oil pressure</t>
  </si>
  <si>
    <t>Engine over speed</t>
  </si>
  <si>
    <t>Engine fails to start</t>
  </si>
  <si>
    <t>Full load/ maximum load warning</t>
  </si>
  <si>
    <t>High water tempreture</t>
  </si>
  <si>
    <t>Fuel Tank</t>
  </si>
  <si>
    <t>Daily service Fuel tank of 300 liters fabricated from 14SWG sheet metal built inside base frame complete with drain valve,air vent,inlet &amp; outlet connection</t>
  </si>
  <si>
    <t>No.</t>
  </si>
  <si>
    <t>Sub Head-1 (DG Set)</t>
  </si>
  <si>
    <t>Name of Work: Supply &amp; Installation  of 125 KVA  Silent DG Set  for backup Supply in the Computer unit of the IIT(BHU)</t>
  </si>
  <si>
    <t>Contract No:  IIT(BHU)/IWD/ET/18/2018-19/1224 dt 06.08.2018</t>
  </si>
  <si>
    <r>
      <t xml:space="preserve">Diesel engine 4 stroke, Six cylender, water cooled, electric start, of suitable BHP at 1500 RPM suitable for above output of alternator at NTP conditions and conforming to BS 5514/ISO3046, BS 649, IS 10000, capable of taking 10% over loading for one hour after 12 hour of continuous operation. The engine will be fitted complete with all the required accessories. </t>
    </r>
    <r>
      <rPr>
        <b/>
        <sz val="10"/>
        <rFont val="Arial"/>
        <family val="2"/>
      </rPr>
      <t>Make- Kirlosker/Ashok Leyland/Cummins/ /Greaves cotton</t>
    </r>
  </si>
  <si>
    <r>
      <t xml:space="preserve">Synchronous alternator Stamford make rated at 125 KVA, 415 volts at 1500 RPM, 3 phase 50 Hz, AC supply with 0.8 lagging power factor at NTP conditions. The alternator shall be having SPDP enclosure, brushless, continuous duty, self-excited and self-regulated through AVR conforming to IS: 4722/BS 2613 suitable for tropical conditions and with class-F/H insulation.+/-1.5%Voltage Regulation (max), IP23 Protection with class-H Insulation, Permanent lumbricating bearing, permissible overload of 10% for one hour in 12 hours of operation. </t>
    </r>
    <r>
      <rPr>
        <b/>
        <sz val="10"/>
        <rFont val="Arial"/>
        <family val="2"/>
      </rPr>
      <t>Make-Stamford/Jyoti/CG/Kirloskar</t>
    </r>
  </si>
  <si>
    <t>Fabricating, installing testing and commissioning of automatic mains failure control panel (PS-500) including auto by-pass panel, suitable for 125 KVA silent type DG Set complete with relays, timers, set of CTs of metering &amp; protection and energy analyzer to frequency power factor, KWH, KVARH &amp; provision for overload, short circuit, restricted earth fault, under frequency, control cabling from AMF panel to diesel engine and elsewhere if require all complete and inter locking including the following: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</si>
</sst>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9">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2"/>
      <name val="Bookman Old Style"/>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12"/>
      <color indexed="8"/>
      <name val="Bookman Old Style"/>
      <family val="1"/>
    </font>
    <font>
      <sz val="12"/>
      <color indexed="8"/>
      <name val="Bookman Old Style"/>
      <family val="1"/>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12"/>
      <color theme="1"/>
      <name val="Bookman Old Style"/>
      <family val="1"/>
    </font>
    <font>
      <sz val="12"/>
      <color theme="1"/>
      <name val="Bookman Old Style"/>
      <family val="1"/>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dotted"/>
    </border>
    <border>
      <left style="thin"/>
      <right style="thin"/>
      <top/>
      <bottom style="dotted"/>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6">
    <xf numFmtId="0" fontId="0" fillId="0" borderId="0" xfId="0" applyFont="1" applyAlignment="1">
      <alignment/>
    </xf>
    <xf numFmtId="0" fontId="2"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0" xfId="57" applyNumberFormat="1" applyFont="1" applyFill="1">
      <alignment/>
      <protection/>
    </xf>
    <xf numFmtId="0" fontId="64" fillId="0" borderId="0" xfId="57" applyNumberFormat="1" applyFont="1" applyFill="1">
      <alignment/>
      <protection/>
    </xf>
    <xf numFmtId="0" fontId="2"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9"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70"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xf>
    <xf numFmtId="0" fontId="11" fillId="0" borderId="13" xfId="59"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1" fillId="0" borderId="13" xfId="57" applyNumberFormat="1" applyFont="1" applyFill="1" applyBorder="1" applyAlignment="1" applyProtection="1">
      <alignment vertical="top"/>
      <protection/>
    </xf>
    <xf numFmtId="0" fontId="12" fillId="0" borderId="14" xfId="57" applyNumberFormat="1" applyFont="1" applyFill="1" applyBorder="1" applyAlignment="1" applyProtection="1">
      <alignment horizontal="right" vertical="top"/>
      <protection locked="0"/>
    </xf>
    <xf numFmtId="0" fontId="12" fillId="0" borderId="15" xfId="57" applyNumberFormat="1" applyFont="1" applyFill="1" applyBorder="1" applyAlignment="1" applyProtection="1">
      <alignment horizontal="center" vertical="top" wrapText="1"/>
      <protection locked="0"/>
    </xf>
    <xf numFmtId="0" fontId="12" fillId="0" borderId="13" xfId="57" applyNumberFormat="1" applyFont="1" applyFill="1" applyBorder="1" applyAlignment="1" applyProtection="1">
      <alignment horizontal="center" vertical="top" wrapText="1"/>
      <protection locked="0"/>
    </xf>
    <xf numFmtId="0" fontId="12" fillId="0" borderId="16" xfId="59" applyNumberFormat="1" applyFont="1" applyFill="1" applyBorder="1" applyAlignment="1">
      <alignment horizontal="right" vertical="top"/>
      <protection/>
    </xf>
    <xf numFmtId="164" fontId="12" fillId="0" borderId="16" xfId="59" applyNumberFormat="1" applyFont="1" applyFill="1" applyBorder="1" applyAlignment="1">
      <alignment horizontal="right" vertical="top"/>
      <protection/>
    </xf>
    <xf numFmtId="0" fontId="11" fillId="0" borderId="13" xfId="59" applyNumberFormat="1" applyFont="1" applyFill="1" applyBorder="1" applyAlignment="1">
      <alignment vertical="top" wrapText="1"/>
      <protection/>
    </xf>
    <xf numFmtId="166"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locked="0"/>
    </xf>
    <xf numFmtId="0" fontId="12" fillId="33" borderId="14"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6" xfId="59" applyNumberFormat="1" applyFont="1" applyFill="1" applyBorder="1" applyAlignment="1">
      <alignment horizontal="right" vertical="top"/>
      <protection/>
    </xf>
    <xf numFmtId="2" fontId="12" fillId="0" borderId="16" xfId="58" applyNumberFormat="1" applyFont="1" applyFill="1" applyBorder="1" applyAlignment="1">
      <alignment horizontal="right" vertical="top"/>
      <protection/>
    </xf>
    <xf numFmtId="0" fontId="12" fillId="33" borderId="13" xfId="57" applyNumberFormat="1" applyFont="1" applyFill="1" applyBorder="1" applyAlignment="1" applyProtection="1">
      <alignment horizontal="right" vertical="top"/>
      <protection locked="0"/>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11" fillId="0" borderId="18"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12" fillId="0" borderId="18" xfId="59" applyNumberFormat="1" applyFont="1" applyFill="1" applyBorder="1" applyAlignment="1">
      <alignment horizontal="left" vertical="top"/>
      <protection/>
    </xf>
    <xf numFmtId="0" fontId="71"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72" fillId="33" borderId="11" xfId="59" applyNumberFormat="1" applyFont="1" applyFill="1" applyBorder="1" applyAlignment="1" applyProtection="1">
      <alignment vertical="center" wrapText="1"/>
      <protection locked="0"/>
    </xf>
    <xf numFmtId="10" fontId="72" fillId="33" borderId="11" xfId="64" applyNumberFormat="1" applyFont="1" applyFill="1" applyBorder="1" applyAlignment="1" applyProtection="1">
      <alignment horizontal="center" vertical="center"/>
      <protection locked="0"/>
    </xf>
    <xf numFmtId="0" fontId="71"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3"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74" fillId="34" borderId="21" xfId="0" applyFont="1" applyFill="1" applyBorder="1" applyAlignment="1">
      <alignment horizontal="center" wrapText="1"/>
    </xf>
    <xf numFmtId="166" fontId="75" fillId="34" borderId="14" xfId="0" applyNumberFormat="1" applyFont="1" applyFill="1" applyBorder="1" applyAlignment="1">
      <alignment horizontal="center" wrapText="1"/>
    </xf>
    <xf numFmtId="0" fontId="16" fillId="0" borderId="21" xfId="0" applyFont="1" applyBorder="1" applyAlignment="1">
      <alignment horizontal="center" wrapText="1"/>
    </xf>
    <xf numFmtId="166" fontId="75" fillId="34" borderId="21" xfId="0" applyNumberFormat="1" applyFont="1" applyFill="1" applyBorder="1" applyAlignment="1">
      <alignment horizontal="center" wrapText="1"/>
    </xf>
    <xf numFmtId="0" fontId="16" fillId="0" borderId="22" xfId="0" applyFont="1" applyBorder="1" applyAlignment="1">
      <alignment horizontal="center" wrapText="1"/>
    </xf>
    <xf numFmtId="166" fontId="75" fillId="34" borderId="13" xfId="0" applyNumberFormat="1" applyFont="1" applyFill="1" applyBorder="1" applyAlignment="1">
      <alignment horizontal="center" wrapText="1"/>
    </xf>
    <xf numFmtId="2" fontId="74" fillId="34" borderId="21" xfId="0" applyNumberFormat="1" applyFont="1" applyFill="1" applyBorder="1" applyAlignment="1">
      <alignment horizontal="center" wrapText="1"/>
    </xf>
    <xf numFmtId="2" fontId="75" fillId="34" borderId="14" xfId="0" applyNumberFormat="1" applyFont="1" applyFill="1" applyBorder="1" applyAlignment="1">
      <alignment horizontal="center"/>
    </xf>
    <xf numFmtId="2" fontId="16" fillId="0" borderId="21" xfId="0" applyNumberFormat="1" applyFont="1" applyFill="1" applyBorder="1" applyAlignment="1">
      <alignment horizontal="center" wrapText="1"/>
    </xf>
    <xf numFmtId="2" fontId="16" fillId="0" borderId="21" xfId="0" applyNumberFormat="1" applyFont="1" applyBorder="1" applyAlignment="1">
      <alignment horizontal="center" wrapText="1"/>
    </xf>
    <xf numFmtId="2" fontId="75" fillId="34" borderId="21" xfId="0" applyNumberFormat="1" applyFont="1" applyFill="1" applyBorder="1" applyAlignment="1">
      <alignment horizontal="center"/>
    </xf>
    <xf numFmtId="2" fontId="75" fillId="34" borderId="13" xfId="0" applyNumberFormat="1" applyFont="1" applyFill="1" applyBorder="1" applyAlignment="1">
      <alignment horizontal="center"/>
    </xf>
    <xf numFmtId="0" fontId="16" fillId="0" borderId="13" xfId="0" applyFont="1" applyBorder="1" applyAlignment="1">
      <alignment horizontal="center" wrapText="1"/>
    </xf>
    <xf numFmtId="2" fontId="16" fillId="0" borderId="13" xfId="0" applyNumberFormat="1" applyFont="1" applyBorder="1" applyAlignment="1">
      <alignment horizontal="center" wrapText="1"/>
    </xf>
    <xf numFmtId="0" fontId="16" fillId="0" borderId="15" xfId="0" applyFont="1" applyBorder="1" applyAlignment="1">
      <alignment horizontal="center" wrapText="1"/>
    </xf>
    <xf numFmtId="0" fontId="11" fillId="0" borderId="14" xfId="57" applyNumberFormat="1" applyFont="1" applyFill="1" applyBorder="1" applyAlignment="1" applyProtection="1">
      <alignment vertical="top"/>
      <protection/>
    </xf>
    <xf numFmtId="2" fontId="16" fillId="0" borderId="15" xfId="0" applyNumberFormat="1" applyFont="1" applyBorder="1" applyAlignment="1">
      <alignment horizontal="center" wrapText="1"/>
    </xf>
    <xf numFmtId="0" fontId="16" fillId="0" borderId="14" xfId="0" applyFont="1" applyBorder="1" applyAlignment="1">
      <alignment horizontal="center" wrapText="1"/>
    </xf>
    <xf numFmtId="2" fontId="16" fillId="0" borderId="14" xfId="0" applyNumberFormat="1" applyFont="1" applyBorder="1" applyAlignment="1">
      <alignment horizontal="center" wrapText="1"/>
    </xf>
    <xf numFmtId="2" fontId="16" fillId="0" borderId="22" xfId="0" applyNumberFormat="1" applyFont="1" applyBorder="1" applyAlignment="1">
      <alignment horizontal="center" wrapText="1"/>
    </xf>
    <xf numFmtId="166" fontId="75" fillId="34" borderId="22" xfId="0" applyNumberFormat="1" applyFont="1" applyFill="1" applyBorder="1" applyAlignment="1">
      <alignment horizontal="center" wrapText="1"/>
    </xf>
    <xf numFmtId="2" fontId="75" fillId="34" borderId="22" xfId="0" applyNumberFormat="1" applyFont="1" applyFill="1" applyBorder="1" applyAlignment="1">
      <alignment horizontal="center"/>
    </xf>
    <xf numFmtId="0" fontId="8" fillId="0" borderId="13" xfId="0" applyFont="1" applyFill="1" applyBorder="1" applyAlignment="1">
      <alignment horizontal="justify" vertical="top" wrapText="1"/>
    </xf>
    <xf numFmtId="0" fontId="17" fillId="0" borderId="13" xfId="0" applyFont="1" applyFill="1" applyBorder="1" applyAlignment="1">
      <alignment horizontal="justify" vertical="top" wrapText="1"/>
    </xf>
    <xf numFmtId="0" fontId="8" fillId="0" borderId="13" xfId="0" applyNumberFormat="1" applyFont="1" applyFill="1" applyBorder="1" applyAlignment="1">
      <alignment horizontal="justify" vertical="top" wrapText="1"/>
    </xf>
    <xf numFmtId="0" fontId="8" fillId="0" borderId="13" xfId="0" applyNumberFormat="1" applyFont="1" applyFill="1" applyBorder="1" applyAlignment="1">
      <alignment vertical="top" wrapText="1"/>
    </xf>
    <xf numFmtId="0" fontId="8" fillId="0" borderId="13" xfId="0" applyFont="1" applyFill="1" applyBorder="1" applyAlignment="1">
      <alignment horizontal="justify" vertical="top"/>
    </xf>
    <xf numFmtId="0" fontId="8" fillId="0" borderId="13" xfId="0" applyFont="1" applyBorder="1" applyAlignment="1">
      <alignment horizontal="justify" vertical="top"/>
    </xf>
    <xf numFmtId="0" fontId="8" fillId="0" borderId="13" xfId="0" applyFont="1" applyFill="1" applyBorder="1" applyAlignment="1">
      <alignment horizontal="left" vertical="top" wrapText="1"/>
    </xf>
    <xf numFmtId="2" fontId="16" fillId="0" borderId="13" xfId="0" applyNumberFormat="1" applyFont="1" applyFill="1" applyBorder="1" applyAlignment="1">
      <alignment horizontal="center" wrapText="1"/>
    </xf>
    <xf numFmtId="166" fontId="75" fillId="34" borderId="14" xfId="0" applyNumberFormat="1" applyFont="1" applyFill="1" applyBorder="1" applyAlignment="1">
      <alignment horizontal="center" vertical="center" wrapText="1"/>
    </xf>
    <xf numFmtId="1" fontId="11" fillId="0" borderId="13" xfId="59" applyNumberFormat="1" applyFont="1" applyFill="1" applyBorder="1" applyAlignment="1">
      <alignment horizontal="left" vertical="center" indent="4"/>
      <protection/>
    </xf>
    <xf numFmtId="0" fontId="17" fillId="0" borderId="13" xfId="0" applyFont="1" applyBorder="1" applyAlignment="1">
      <alignment horizontal="center"/>
    </xf>
    <xf numFmtId="0" fontId="15" fillId="0" borderId="10" xfId="59" applyNumberFormat="1" applyFont="1" applyFill="1" applyBorder="1" applyAlignment="1">
      <alignment horizontal="center" vertical="top" wrapText="1"/>
      <protection/>
    </xf>
    <xf numFmtId="0" fontId="15" fillId="0" borderId="18" xfId="59" applyNumberFormat="1" applyFont="1" applyFill="1" applyBorder="1" applyAlignment="1">
      <alignment horizontal="center" vertical="top" wrapText="1"/>
      <protection/>
    </xf>
    <xf numFmtId="0" fontId="15" fillId="0" borderId="19"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8" xfId="57" applyNumberFormat="1" applyFont="1" applyFill="1" applyBorder="1" applyAlignment="1">
      <alignment horizontal="center" vertical="center" wrapText="1"/>
      <protection/>
    </xf>
    <xf numFmtId="0" fontId="12" fillId="0" borderId="19" xfId="57" applyNumberFormat="1" applyFont="1" applyFill="1" applyBorder="1" applyAlignment="1">
      <alignment horizontal="center" vertical="center" wrapText="1"/>
      <protection/>
    </xf>
    <xf numFmtId="0" fontId="76"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7" fillId="0" borderId="23"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8" xfId="59" applyNumberFormat="1" applyFont="1" applyFill="1" applyBorder="1" applyAlignment="1" applyProtection="1">
      <alignment horizontal="left" vertical="top"/>
      <protection locked="0"/>
    </xf>
    <xf numFmtId="0" fontId="12" fillId="0" borderId="19"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4"/>
  <sheetViews>
    <sheetView showGridLines="0" zoomScalePageLayoutView="0" workbookViewId="0" topLeftCell="A44">
      <selection activeCell="D62" sqref="D62"/>
    </sheetView>
  </sheetViews>
  <sheetFormatPr defaultColWidth="9.140625" defaultRowHeight="15"/>
  <cols>
    <col min="1" max="1" width="14.8515625" style="15" customWidth="1"/>
    <col min="2" max="2" width="77.7109375" style="15" customWidth="1"/>
    <col min="3" max="3" width="23.421875" style="15" hidden="1" customWidth="1"/>
    <col min="4" max="4" width="15.140625" style="15" customWidth="1"/>
    <col min="5" max="5" width="10.7109375" style="15" customWidth="1"/>
    <col min="6" max="6" width="15.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9.00390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09" t="str">
        <f>B2&amp;" BoQ"</f>
        <v>Percentage BoQ</v>
      </c>
      <c r="B1" s="109"/>
      <c r="C1" s="109"/>
      <c r="D1" s="109"/>
      <c r="E1" s="109"/>
      <c r="F1" s="109"/>
      <c r="G1" s="109"/>
      <c r="H1" s="109"/>
      <c r="I1" s="109"/>
      <c r="J1" s="109"/>
      <c r="K1" s="109"/>
      <c r="L1" s="109"/>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39</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44</v>
      </c>
      <c r="B3" s="18"/>
      <c r="C3" s="18" t="s">
        <v>43</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10" t="s">
        <v>47</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IE4" s="4"/>
      <c r="IF4" s="4"/>
      <c r="IG4" s="4"/>
      <c r="IH4" s="4"/>
      <c r="II4" s="4"/>
    </row>
    <row r="5" spans="1:243" s="3" customFormat="1" ht="30.75" customHeight="1">
      <c r="A5" s="110" t="s">
        <v>101</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IE5" s="4"/>
      <c r="IF5" s="4"/>
      <c r="IG5" s="4"/>
      <c r="IH5" s="4"/>
      <c r="II5" s="4"/>
    </row>
    <row r="6" spans="1:243" s="3" customFormat="1" ht="30.7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IE6" s="4"/>
      <c r="IF6" s="4"/>
      <c r="IG6" s="4"/>
      <c r="IH6" s="4"/>
      <c r="II6" s="4"/>
    </row>
    <row r="7" spans="1:243" s="3" customFormat="1" ht="29.25" customHeight="1" hidden="1">
      <c r="A7" s="111" t="s">
        <v>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IE7" s="4"/>
      <c r="IF7" s="4"/>
      <c r="IG7" s="4"/>
      <c r="IH7" s="4"/>
      <c r="II7" s="4"/>
    </row>
    <row r="8" spans="1:243" s="5" customFormat="1" ht="58.5" customHeight="1">
      <c r="A8" s="23" t="s">
        <v>46</v>
      </c>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4"/>
      <c r="IE8" s="6"/>
      <c r="IF8" s="6"/>
      <c r="IG8" s="6"/>
      <c r="IH8" s="6"/>
      <c r="II8" s="6"/>
    </row>
    <row r="9" spans="1:243" s="7" customFormat="1" ht="61.5" customHeight="1">
      <c r="A9" s="106" t="s">
        <v>48</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c r="IE9" s="8"/>
      <c r="IF9" s="8"/>
      <c r="IG9" s="8"/>
      <c r="IH9" s="8"/>
      <c r="II9" s="8"/>
    </row>
    <row r="10" spans="1:243" s="9" customFormat="1" ht="18.75" customHeight="1">
      <c r="A10" s="24" t="s">
        <v>49</v>
      </c>
      <c r="B10" s="24" t="s">
        <v>50</v>
      </c>
      <c r="C10" s="24" t="s">
        <v>50</v>
      </c>
      <c r="D10" s="24" t="s">
        <v>49</v>
      </c>
      <c r="E10" s="24" t="s">
        <v>50</v>
      </c>
      <c r="F10" s="24" t="s">
        <v>8</v>
      </c>
      <c r="G10" s="24" t="s">
        <v>8</v>
      </c>
      <c r="H10" s="24" t="s">
        <v>9</v>
      </c>
      <c r="I10" s="24" t="s">
        <v>50</v>
      </c>
      <c r="J10" s="24" t="s">
        <v>49</v>
      </c>
      <c r="K10" s="24" t="s">
        <v>51</v>
      </c>
      <c r="L10" s="24" t="s">
        <v>50</v>
      </c>
      <c r="M10" s="24" t="s">
        <v>49</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49</v>
      </c>
      <c r="AU10" s="24" t="s">
        <v>49</v>
      </c>
      <c r="AV10" s="24" t="s">
        <v>9</v>
      </c>
      <c r="AW10" s="24" t="s">
        <v>9</v>
      </c>
      <c r="AX10" s="24" t="s">
        <v>49</v>
      </c>
      <c r="AY10" s="24" t="s">
        <v>49</v>
      </c>
      <c r="AZ10" s="24" t="s">
        <v>10</v>
      </c>
      <c r="BA10" s="24" t="s">
        <v>49</v>
      </c>
      <c r="BB10" s="24" t="s">
        <v>49</v>
      </c>
      <c r="BC10" s="24" t="s">
        <v>50</v>
      </c>
      <c r="IE10" s="10"/>
      <c r="IF10" s="10"/>
      <c r="IG10" s="10"/>
      <c r="IH10" s="10"/>
      <c r="II10" s="10"/>
    </row>
    <row r="11" spans="1:243" s="9" customFormat="1" ht="94.5" customHeight="1">
      <c r="A11" s="24" t="s">
        <v>0</v>
      </c>
      <c r="B11" s="24" t="s">
        <v>11</v>
      </c>
      <c r="C11" s="24" t="s">
        <v>1</v>
      </c>
      <c r="D11" s="24" t="s">
        <v>12</v>
      </c>
      <c r="E11" s="24" t="s">
        <v>13</v>
      </c>
      <c r="F11" s="24" t="s">
        <v>52</v>
      </c>
      <c r="G11" s="24"/>
      <c r="H11" s="24"/>
      <c r="I11" s="24" t="s">
        <v>14</v>
      </c>
      <c r="J11" s="24" t="s">
        <v>15</v>
      </c>
      <c r="K11" s="24" t="s">
        <v>16</v>
      </c>
      <c r="L11" s="24" t="s">
        <v>17</v>
      </c>
      <c r="M11" s="25" t="s">
        <v>53</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54</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17.25" customHeight="1">
      <c r="A13" s="28">
        <v>1</v>
      </c>
      <c r="B13" s="102" t="s">
        <v>100</v>
      </c>
      <c r="C13" s="29" t="s">
        <v>27</v>
      </c>
      <c r="D13" s="30"/>
      <c r="E13" s="72"/>
      <c r="F13" s="78"/>
      <c r="G13" s="31"/>
      <c r="H13" s="31"/>
      <c r="I13" s="32"/>
      <c r="J13" s="33"/>
      <c r="K13" s="34"/>
      <c r="L13" s="34"/>
      <c r="M13" s="35"/>
      <c r="N13" s="36"/>
      <c r="O13" s="36"/>
      <c r="P13" s="37"/>
      <c r="Q13" s="36"/>
      <c r="R13" s="36"/>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12">
        <v>1</v>
      </c>
      <c r="IF13" s="12" t="s">
        <v>28</v>
      </c>
      <c r="IG13" s="12" t="s">
        <v>29</v>
      </c>
      <c r="IH13" s="12">
        <v>10</v>
      </c>
      <c r="II13" s="12" t="s">
        <v>30</v>
      </c>
    </row>
    <row r="14" spans="1:243" s="11" customFormat="1" ht="47.25" customHeight="1">
      <c r="A14" s="28">
        <v>1.01</v>
      </c>
      <c r="B14" s="92" t="s">
        <v>55</v>
      </c>
      <c r="C14" s="29" t="s">
        <v>27</v>
      </c>
      <c r="D14" s="30"/>
      <c r="E14" s="70"/>
      <c r="F14" s="76"/>
      <c r="G14" s="31"/>
      <c r="H14" s="31"/>
      <c r="I14" s="32"/>
      <c r="J14" s="33"/>
      <c r="K14" s="34"/>
      <c r="L14" s="34"/>
      <c r="M14" s="35"/>
      <c r="N14" s="36"/>
      <c r="O14" s="36"/>
      <c r="P14" s="37"/>
      <c r="Q14" s="36"/>
      <c r="R14" s="36"/>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c r="BB14" s="40"/>
      <c r="BC14" s="41"/>
      <c r="IE14" s="12">
        <v>1</v>
      </c>
      <c r="IF14" s="12" t="s">
        <v>28</v>
      </c>
      <c r="IG14" s="12" t="s">
        <v>29</v>
      </c>
      <c r="IH14" s="12">
        <v>10</v>
      </c>
      <c r="II14" s="12" t="s">
        <v>30</v>
      </c>
    </row>
    <row r="15" spans="1:243" s="11" customFormat="1" ht="17.25" customHeight="1">
      <c r="A15" s="28">
        <v>1.1</v>
      </c>
      <c r="B15" s="93" t="s">
        <v>56</v>
      </c>
      <c r="C15" s="29" t="s">
        <v>27</v>
      </c>
      <c r="D15" s="30"/>
      <c r="E15" s="72"/>
      <c r="F15" s="78"/>
      <c r="G15" s="31"/>
      <c r="H15" s="31"/>
      <c r="I15" s="32"/>
      <c r="J15" s="33"/>
      <c r="K15" s="34"/>
      <c r="L15" s="34"/>
      <c r="M15" s="35"/>
      <c r="N15" s="36"/>
      <c r="O15" s="36"/>
      <c r="P15" s="37"/>
      <c r="Q15" s="36"/>
      <c r="R15" s="36"/>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12">
        <v>1</v>
      </c>
      <c r="IF15" s="12" t="s">
        <v>28</v>
      </c>
      <c r="IG15" s="12" t="s">
        <v>29</v>
      </c>
      <c r="IH15" s="12">
        <v>10</v>
      </c>
      <c r="II15" s="12" t="s">
        <v>30</v>
      </c>
    </row>
    <row r="16" spans="1:243" s="11" customFormat="1" ht="67.5" customHeight="1">
      <c r="A16" s="28">
        <v>1.11</v>
      </c>
      <c r="B16" s="92" t="s">
        <v>103</v>
      </c>
      <c r="C16" s="29" t="s">
        <v>27</v>
      </c>
      <c r="D16" s="30"/>
      <c r="E16" s="82"/>
      <c r="F16" s="83"/>
      <c r="G16" s="31"/>
      <c r="H16" s="31"/>
      <c r="I16" s="32"/>
      <c r="J16" s="33"/>
      <c r="K16" s="34"/>
      <c r="L16" s="34"/>
      <c r="M16" s="35"/>
      <c r="N16" s="36"/>
      <c r="O16" s="36"/>
      <c r="P16" s="37"/>
      <c r="Q16" s="36"/>
      <c r="R16" s="36"/>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12">
        <v>1</v>
      </c>
      <c r="IF16" s="12" t="s">
        <v>28</v>
      </c>
      <c r="IG16" s="12" t="s">
        <v>29</v>
      </c>
      <c r="IH16" s="12">
        <v>10</v>
      </c>
      <c r="II16" s="12" t="s">
        <v>30</v>
      </c>
    </row>
    <row r="17" spans="1:243" s="11" customFormat="1" ht="20.25" customHeight="1">
      <c r="A17" s="28">
        <v>1.2</v>
      </c>
      <c r="B17" s="93" t="s">
        <v>57</v>
      </c>
      <c r="C17" s="29" t="s">
        <v>27</v>
      </c>
      <c r="D17" s="30"/>
      <c r="E17" s="72"/>
      <c r="F17" s="79"/>
      <c r="G17" s="31"/>
      <c r="H17" s="31"/>
      <c r="I17" s="32"/>
      <c r="J17" s="33"/>
      <c r="K17" s="34"/>
      <c r="L17" s="34"/>
      <c r="M17" s="35"/>
      <c r="N17" s="36"/>
      <c r="O17" s="36"/>
      <c r="P17" s="37"/>
      <c r="Q17" s="36"/>
      <c r="R17" s="36"/>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12">
        <v>1</v>
      </c>
      <c r="IF17" s="12" t="s">
        <v>28</v>
      </c>
      <c r="IG17" s="12" t="s">
        <v>29</v>
      </c>
      <c r="IH17" s="12">
        <v>10</v>
      </c>
      <c r="II17" s="12" t="s">
        <v>30</v>
      </c>
    </row>
    <row r="18" spans="1:243" s="11" customFormat="1" ht="15.75" customHeight="1">
      <c r="A18" s="28">
        <v>1.21</v>
      </c>
      <c r="B18" s="92" t="s">
        <v>58</v>
      </c>
      <c r="C18" s="29" t="s">
        <v>27</v>
      </c>
      <c r="D18" s="30"/>
      <c r="E18" s="72"/>
      <c r="F18" s="79"/>
      <c r="G18" s="31"/>
      <c r="H18" s="31"/>
      <c r="I18" s="32"/>
      <c r="J18" s="33"/>
      <c r="K18" s="34"/>
      <c r="L18" s="34"/>
      <c r="M18" s="35"/>
      <c r="N18" s="36"/>
      <c r="O18" s="36"/>
      <c r="P18" s="37"/>
      <c r="Q18" s="36"/>
      <c r="R18" s="36"/>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12">
        <v>1</v>
      </c>
      <c r="IF18" s="12" t="s">
        <v>28</v>
      </c>
      <c r="IG18" s="12" t="s">
        <v>29</v>
      </c>
      <c r="IH18" s="12">
        <v>10</v>
      </c>
      <c r="II18" s="12" t="s">
        <v>30</v>
      </c>
    </row>
    <row r="19" spans="1:243" s="11" customFormat="1" ht="17.25" customHeight="1">
      <c r="A19" s="28">
        <v>1.22</v>
      </c>
      <c r="B19" s="92" t="s">
        <v>59</v>
      </c>
      <c r="C19" s="29" t="s">
        <v>27</v>
      </c>
      <c r="D19" s="30"/>
      <c r="E19" s="70"/>
      <c r="F19" s="76"/>
      <c r="G19" s="31"/>
      <c r="H19" s="31"/>
      <c r="I19" s="32"/>
      <c r="J19" s="33"/>
      <c r="K19" s="34"/>
      <c r="L19" s="34"/>
      <c r="M19" s="35"/>
      <c r="N19" s="36"/>
      <c r="O19" s="36"/>
      <c r="P19" s="37"/>
      <c r="Q19" s="36"/>
      <c r="R19" s="36"/>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12">
        <v>1</v>
      </c>
      <c r="IF19" s="12" t="s">
        <v>28</v>
      </c>
      <c r="IG19" s="12" t="s">
        <v>29</v>
      </c>
      <c r="IH19" s="12">
        <v>10</v>
      </c>
      <c r="II19" s="12" t="s">
        <v>30</v>
      </c>
    </row>
    <row r="20" spans="1:243" s="11" customFormat="1" ht="19.5" customHeight="1">
      <c r="A20" s="28">
        <v>1.23</v>
      </c>
      <c r="B20" s="92" t="s">
        <v>60</v>
      </c>
      <c r="C20" s="29" t="s">
        <v>27</v>
      </c>
      <c r="D20" s="30"/>
      <c r="E20" s="73"/>
      <c r="F20" s="80"/>
      <c r="G20" s="31"/>
      <c r="H20" s="31"/>
      <c r="I20" s="32"/>
      <c r="J20" s="33"/>
      <c r="K20" s="34"/>
      <c r="L20" s="34"/>
      <c r="M20" s="35"/>
      <c r="N20" s="36"/>
      <c r="O20" s="36"/>
      <c r="P20" s="37"/>
      <c r="Q20" s="36"/>
      <c r="R20" s="36"/>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12">
        <v>1</v>
      </c>
      <c r="IF20" s="12" t="s">
        <v>28</v>
      </c>
      <c r="IG20" s="12" t="s">
        <v>29</v>
      </c>
      <c r="IH20" s="12">
        <v>10</v>
      </c>
      <c r="II20" s="12" t="s">
        <v>30</v>
      </c>
    </row>
    <row r="21" spans="1:243" s="11" customFormat="1" ht="18.75" customHeight="1">
      <c r="A21" s="28">
        <v>1.24</v>
      </c>
      <c r="B21" s="92" t="s">
        <v>61</v>
      </c>
      <c r="C21" s="29" t="s">
        <v>27</v>
      </c>
      <c r="D21" s="30"/>
      <c r="E21" s="72"/>
      <c r="F21" s="79"/>
      <c r="G21" s="31"/>
      <c r="H21" s="31"/>
      <c r="I21" s="32"/>
      <c r="J21" s="33"/>
      <c r="K21" s="34"/>
      <c r="L21" s="34"/>
      <c r="M21" s="35"/>
      <c r="N21" s="36"/>
      <c r="O21" s="36"/>
      <c r="P21" s="37"/>
      <c r="Q21" s="36"/>
      <c r="R21" s="36"/>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12">
        <v>1</v>
      </c>
      <c r="IF21" s="12" t="s">
        <v>28</v>
      </c>
      <c r="IG21" s="12" t="s">
        <v>29</v>
      </c>
      <c r="IH21" s="12">
        <v>10</v>
      </c>
      <c r="II21" s="12" t="s">
        <v>30</v>
      </c>
    </row>
    <row r="22" spans="1:243" s="11" customFormat="1" ht="16.5" customHeight="1">
      <c r="A22" s="28">
        <v>1.25</v>
      </c>
      <c r="B22" s="92" t="s">
        <v>62</v>
      </c>
      <c r="C22" s="29" t="s">
        <v>27</v>
      </c>
      <c r="D22" s="30"/>
      <c r="E22" s="70"/>
      <c r="F22" s="76"/>
      <c r="G22" s="31"/>
      <c r="H22" s="31"/>
      <c r="I22" s="32"/>
      <c r="J22" s="33"/>
      <c r="K22" s="34"/>
      <c r="L22" s="34"/>
      <c r="M22" s="35"/>
      <c r="N22" s="36"/>
      <c r="O22" s="36"/>
      <c r="P22" s="37"/>
      <c r="Q22" s="36"/>
      <c r="R22" s="36"/>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12">
        <v>1</v>
      </c>
      <c r="IF22" s="12" t="s">
        <v>28</v>
      </c>
      <c r="IG22" s="12" t="s">
        <v>29</v>
      </c>
      <c r="IH22" s="12">
        <v>10</v>
      </c>
      <c r="II22" s="12" t="s">
        <v>30</v>
      </c>
    </row>
    <row r="23" spans="1:243" s="11" customFormat="1" ht="14.25" customHeight="1">
      <c r="A23" s="28">
        <v>1.26</v>
      </c>
      <c r="B23" s="92" t="s">
        <v>63</v>
      </c>
      <c r="C23" s="29" t="s">
        <v>27</v>
      </c>
      <c r="D23" s="30"/>
      <c r="E23" s="72"/>
      <c r="F23" s="78"/>
      <c r="G23" s="31"/>
      <c r="H23" s="31"/>
      <c r="I23" s="32"/>
      <c r="J23" s="33"/>
      <c r="K23" s="34"/>
      <c r="L23" s="34"/>
      <c r="M23" s="35"/>
      <c r="N23" s="36"/>
      <c r="O23" s="36"/>
      <c r="P23" s="37"/>
      <c r="Q23" s="36"/>
      <c r="R23" s="36"/>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12">
        <v>1</v>
      </c>
      <c r="IF23" s="12" t="s">
        <v>28</v>
      </c>
      <c r="IG23" s="12" t="s">
        <v>29</v>
      </c>
      <c r="IH23" s="12">
        <v>10</v>
      </c>
      <c r="II23" s="12" t="s">
        <v>30</v>
      </c>
    </row>
    <row r="24" spans="1:243" s="11" customFormat="1" ht="18.75" customHeight="1">
      <c r="A24" s="28">
        <v>1.27</v>
      </c>
      <c r="B24" s="92" t="s">
        <v>64</v>
      </c>
      <c r="C24" s="29" t="s">
        <v>27</v>
      </c>
      <c r="D24" s="30"/>
      <c r="E24" s="72"/>
      <c r="F24" s="79"/>
      <c r="G24" s="31"/>
      <c r="H24" s="31"/>
      <c r="I24" s="32"/>
      <c r="J24" s="33"/>
      <c r="K24" s="34"/>
      <c r="L24" s="34"/>
      <c r="M24" s="35"/>
      <c r="N24" s="36"/>
      <c r="O24" s="36"/>
      <c r="P24" s="37"/>
      <c r="Q24" s="36"/>
      <c r="R24" s="36"/>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12">
        <v>1</v>
      </c>
      <c r="IF24" s="12" t="s">
        <v>28</v>
      </c>
      <c r="IG24" s="12" t="s">
        <v>29</v>
      </c>
      <c r="IH24" s="12">
        <v>10</v>
      </c>
      <c r="II24" s="12" t="s">
        <v>30</v>
      </c>
    </row>
    <row r="25" spans="1:243" s="11" customFormat="1" ht="15" customHeight="1">
      <c r="A25" s="28">
        <v>1.28</v>
      </c>
      <c r="B25" s="92" t="s">
        <v>65</v>
      </c>
      <c r="C25" s="29" t="s">
        <v>27</v>
      </c>
      <c r="D25" s="30"/>
      <c r="E25" s="72"/>
      <c r="F25" s="79"/>
      <c r="G25" s="31"/>
      <c r="H25" s="31"/>
      <c r="I25" s="32"/>
      <c r="J25" s="33"/>
      <c r="K25" s="34"/>
      <c r="L25" s="34"/>
      <c r="M25" s="35"/>
      <c r="N25" s="36"/>
      <c r="O25" s="36"/>
      <c r="P25" s="37"/>
      <c r="Q25" s="36"/>
      <c r="R25" s="36"/>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12">
        <v>1</v>
      </c>
      <c r="IF25" s="12" t="s">
        <v>28</v>
      </c>
      <c r="IG25" s="12" t="s">
        <v>29</v>
      </c>
      <c r="IH25" s="12">
        <v>10</v>
      </c>
      <c r="II25" s="12" t="s">
        <v>30</v>
      </c>
    </row>
    <row r="26" spans="1:243" s="11" customFormat="1" ht="16.5" customHeight="1">
      <c r="A26" s="28">
        <v>1.29</v>
      </c>
      <c r="B26" s="92" t="s">
        <v>66</v>
      </c>
      <c r="C26" s="29" t="s">
        <v>27</v>
      </c>
      <c r="D26" s="30"/>
      <c r="E26" s="72"/>
      <c r="F26" s="79"/>
      <c r="G26" s="31"/>
      <c r="H26" s="31"/>
      <c r="I26" s="32"/>
      <c r="J26" s="33"/>
      <c r="K26" s="34"/>
      <c r="L26" s="34"/>
      <c r="M26" s="35"/>
      <c r="N26" s="36"/>
      <c r="O26" s="36"/>
      <c r="P26" s="37"/>
      <c r="Q26" s="36"/>
      <c r="R26" s="36"/>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12">
        <v>1</v>
      </c>
      <c r="IF26" s="12" t="s">
        <v>28</v>
      </c>
      <c r="IG26" s="12" t="s">
        <v>29</v>
      </c>
      <c r="IH26" s="12">
        <v>10</v>
      </c>
      <c r="II26" s="12" t="s">
        <v>30</v>
      </c>
    </row>
    <row r="27" spans="1:243" s="11" customFormat="1" ht="14.25" customHeight="1">
      <c r="A27" s="28">
        <v>1.3</v>
      </c>
      <c r="B27" s="93" t="s">
        <v>67</v>
      </c>
      <c r="C27" s="29" t="s">
        <v>27</v>
      </c>
      <c r="D27" s="30"/>
      <c r="E27" s="70"/>
      <c r="F27" s="76"/>
      <c r="G27" s="31"/>
      <c r="H27" s="31"/>
      <c r="I27" s="32"/>
      <c r="J27" s="33"/>
      <c r="K27" s="34"/>
      <c r="L27" s="34"/>
      <c r="M27" s="35"/>
      <c r="N27" s="36"/>
      <c r="O27" s="36"/>
      <c r="P27" s="37"/>
      <c r="Q27" s="36"/>
      <c r="R27" s="36"/>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12">
        <v>1</v>
      </c>
      <c r="IF27" s="12" t="s">
        <v>28</v>
      </c>
      <c r="IG27" s="12" t="s">
        <v>29</v>
      </c>
      <c r="IH27" s="12">
        <v>10</v>
      </c>
      <c r="II27" s="12" t="s">
        <v>30</v>
      </c>
    </row>
    <row r="28" spans="1:243" s="11" customFormat="1" ht="93.75" customHeight="1">
      <c r="A28" s="28">
        <v>1.31</v>
      </c>
      <c r="B28" s="92" t="s">
        <v>104</v>
      </c>
      <c r="C28" s="29" t="s">
        <v>27</v>
      </c>
      <c r="D28" s="30"/>
      <c r="E28" s="73"/>
      <c r="F28" s="80"/>
      <c r="G28" s="31"/>
      <c r="H28" s="31"/>
      <c r="I28" s="32"/>
      <c r="J28" s="33"/>
      <c r="K28" s="34"/>
      <c r="L28" s="34"/>
      <c r="M28" s="35"/>
      <c r="N28" s="36"/>
      <c r="O28" s="36"/>
      <c r="P28" s="37"/>
      <c r="Q28" s="36"/>
      <c r="R28" s="36"/>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12">
        <v>1</v>
      </c>
      <c r="IF28" s="12" t="s">
        <v>28</v>
      </c>
      <c r="IG28" s="12" t="s">
        <v>29</v>
      </c>
      <c r="IH28" s="12">
        <v>10</v>
      </c>
      <c r="II28" s="12" t="s">
        <v>30</v>
      </c>
    </row>
    <row r="29" spans="1:243" s="11" customFormat="1" ht="18" customHeight="1">
      <c r="A29" s="28">
        <v>1.4</v>
      </c>
      <c r="B29" s="93" t="s">
        <v>68</v>
      </c>
      <c r="C29" s="29" t="s">
        <v>27</v>
      </c>
      <c r="D29" s="30"/>
      <c r="E29" s="82"/>
      <c r="F29" s="83"/>
      <c r="G29" s="31"/>
      <c r="H29" s="31"/>
      <c r="I29" s="32"/>
      <c r="J29" s="33"/>
      <c r="K29" s="34"/>
      <c r="L29" s="34"/>
      <c r="M29" s="35"/>
      <c r="N29" s="36"/>
      <c r="O29" s="36"/>
      <c r="P29" s="37"/>
      <c r="Q29" s="36"/>
      <c r="R29" s="36"/>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12">
        <v>1</v>
      </c>
      <c r="IF29" s="12" t="s">
        <v>28</v>
      </c>
      <c r="IG29" s="12" t="s">
        <v>29</v>
      </c>
      <c r="IH29" s="12">
        <v>10</v>
      </c>
      <c r="II29" s="12" t="s">
        <v>30</v>
      </c>
    </row>
    <row r="30" spans="1:243" s="11" customFormat="1" ht="59.25" customHeight="1">
      <c r="A30" s="28">
        <v>1.41</v>
      </c>
      <c r="B30" s="92" t="s">
        <v>69</v>
      </c>
      <c r="C30" s="29" t="s">
        <v>27</v>
      </c>
      <c r="D30" s="30"/>
      <c r="E30" s="74"/>
      <c r="F30" s="89"/>
      <c r="G30" s="31"/>
      <c r="H30" s="31"/>
      <c r="I30" s="32"/>
      <c r="J30" s="33"/>
      <c r="K30" s="34"/>
      <c r="L30" s="34"/>
      <c r="M30" s="35"/>
      <c r="N30" s="36"/>
      <c r="O30" s="36"/>
      <c r="P30" s="37"/>
      <c r="Q30" s="36"/>
      <c r="R30" s="36"/>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12">
        <v>1</v>
      </c>
      <c r="IF30" s="12" t="s">
        <v>28</v>
      </c>
      <c r="IG30" s="12" t="s">
        <v>29</v>
      </c>
      <c r="IH30" s="12">
        <v>10</v>
      </c>
      <c r="II30" s="12" t="s">
        <v>30</v>
      </c>
    </row>
    <row r="31" spans="1:243" s="11" customFormat="1" ht="18.75" customHeight="1">
      <c r="A31" s="28">
        <v>1.5</v>
      </c>
      <c r="B31" s="93" t="s">
        <v>70</v>
      </c>
      <c r="C31" s="29" t="s">
        <v>27</v>
      </c>
      <c r="D31" s="30"/>
      <c r="E31" s="82"/>
      <c r="F31" s="83"/>
      <c r="G31" s="31"/>
      <c r="H31" s="31"/>
      <c r="I31" s="32"/>
      <c r="J31" s="33"/>
      <c r="K31" s="34"/>
      <c r="L31" s="34"/>
      <c r="M31" s="35"/>
      <c r="N31" s="36"/>
      <c r="O31" s="36"/>
      <c r="P31" s="37"/>
      <c r="Q31" s="36"/>
      <c r="R31" s="36"/>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12">
        <v>1</v>
      </c>
      <c r="IF31" s="12" t="s">
        <v>28</v>
      </c>
      <c r="IG31" s="12" t="s">
        <v>29</v>
      </c>
      <c r="IH31" s="12">
        <v>10</v>
      </c>
      <c r="II31" s="12" t="s">
        <v>30</v>
      </c>
    </row>
    <row r="32" spans="1:243" s="11" customFormat="1" ht="30" customHeight="1">
      <c r="A32" s="28">
        <v>1.51</v>
      </c>
      <c r="B32" s="92" t="s">
        <v>71</v>
      </c>
      <c r="C32" s="29" t="s">
        <v>27</v>
      </c>
      <c r="D32" s="30"/>
      <c r="E32" s="74"/>
      <c r="F32" s="89"/>
      <c r="G32" s="31"/>
      <c r="H32" s="31"/>
      <c r="I32" s="32"/>
      <c r="J32" s="33"/>
      <c r="K32" s="34"/>
      <c r="L32" s="34"/>
      <c r="M32" s="35"/>
      <c r="N32" s="36"/>
      <c r="O32" s="36"/>
      <c r="P32" s="37"/>
      <c r="Q32" s="36"/>
      <c r="R32" s="36"/>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12">
        <v>1</v>
      </c>
      <c r="IF32" s="12" t="s">
        <v>28</v>
      </c>
      <c r="IG32" s="12" t="s">
        <v>29</v>
      </c>
      <c r="IH32" s="12">
        <v>10</v>
      </c>
      <c r="II32" s="12" t="s">
        <v>30</v>
      </c>
    </row>
    <row r="33" spans="1:243" s="11" customFormat="1" ht="21.75" customHeight="1">
      <c r="A33" s="28">
        <v>1.6</v>
      </c>
      <c r="B33" s="93" t="s">
        <v>72</v>
      </c>
      <c r="C33" s="29" t="s">
        <v>27</v>
      </c>
      <c r="D33" s="30"/>
      <c r="E33" s="82"/>
      <c r="F33" s="83"/>
      <c r="G33" s="31"/>
      <c r="H33" s="31"/>
      <c r="I33" s="32"/>
      <c r="J33" s="33"/>
      <c r="K33" s="34"/>
      <c r="L33" s="34"/>
      <c r="M33" s="35"/>
      <c r="N33" s="36"/>
      <c r="O33" s="36"/>
      <c r="P33" s="37"/>
      <c r="Q33" s="36"/>
      <c r="R33" s="36"/>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12">
        <v>1</v>
      </c>
      <c r="IF33" s="12" t="s">
        <v>28</v>
      </c>
      <c r="IG33" s="12" t="s">
        <v>29</v>
      </c>
      <c r="IH33" s="12">
        <v>10</v>
      </c>
      <c r="II33" s="12" t="s">
        <v>30</v>
      </c>
    </row>
    <row r="34" spans="1:243" s="11" customFormat="1" ht="41.25" customHeight="1">
      <c r="A34" s="28">
        <v>1.61</v>
      </c>
      <c r="B34" s="92" t="s">
        <v>73</v>
      </c>
      <c r="C34" s="29" t="s">
        <v>27</v>
      </c>
      <c r="D34" s="30"/>
      <c r="E34" s="74"/>
      <c r="F34" s="89"/>
      <c r="G34" s="31"/>
      <c r="H34" s="31"/>
      <c r="I34" s="32"/>
      <c r="J34" s="33"/>
      <c r="K34" s="34"/>
      <c r="L34" s="34"/>
      <c r="M34" s="35"/>
      <c r="N34" s="36"/>
      <c r="O34" s="36"/>
      <c r="P34" s="37"/>
      <c r="Q34" s="36"/>
      <c r="R34" s="36"/>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12">
        <v>1</v>
      </c>
      <c r="IF34" s="12" t="s">
        <v>28</v>
      </c>
      <c r="IG34" s="12" t="s">
        <v>29</v>
      </c>
      <c r="IH34" s="12">
        <v>10</v>
      </c>
      <c r="II34" s="12" t="s">
        <v>30</v>
      </c>
    </row>
    <row r="35" spans="1:243" s="11" customFormat="1" ht="28.5" customHeight="1">
      <c r="A35" s="28">
        <v>1.7</v>
      </c>
      <c r="B35" s="92" t="s">
        <v>74</v>
      </c>
      <c r="C35" s="29" t="s">
        <v>27</v>
      </c>
      <c r="D35" s="30"/>
      <c r="E35" s="82"/>
      <c r="F35" s="83"/>
      <c r="G35" s="31"/>
      <c r="H35" s="31"/>
      <c r="I35" s="32"/>
      <c r="J35" s="33"/>
      <c r="K35" s="34"/>
      <c r="L35" s="34"/>
      <c r="M35" s="35"/>
      <c r="N35" s="36"/>
      <c r="O35" s="36"/>
      <c r="P35" s="37"/>
      <c r="Q35" s="36"/>
      <c r="R35" s="36"/>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12">
        <v>1</v>
      </c>
      <c r="IF35" s="12" t="s">
        <v>28</v>
      </c>
      <c r="IG35" s="12" t="s">
        <v>29</v>
      </c>
      <c r="IH35" s="12">
        <v>10</v>
      </c>
      <c r="II35" s="12" t="s">
        <v>30</v>
      </c>
    </row>
    <row r="36" spans="1:243" s="11" customFormat="1" ht="24.75" customHeight="1">
      <c r="A36" s="28">
        <v>1.8</v>
      </c>
      <c r="B36" s="93" t="s">
        <v>75</v>
      </c>
      <c r="C36" s="29" t="s">
        <v>27</v>
      </c>
      <c r="D36" s="30"/>
      <c r="E36" s="74"/>
      <c r="F36" s="89"/>
      <c r="G36" s="31"/>
      <c r="H36" s="31"/>
      <c r="I36" s="32"/>
      <c r="J36" s="33"/>
      <c r="K36" s="34"/>
      <c r="L36" s="34"/>
      <c r="M36" s="35"/>
      <c r="N36" s="36"/>
      <c r="O36" s="36"/>
      <c r="P36" s="37"/>
      <c r="Q36" s="36"/>
      <c r="R36" s="36"/>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12">
        <v>1</v>
      </c>
      <c r="IF36" s="12" t="s">
        <v>28</v>
      </c>
      <c r="IG36" s="12" t="s">
        <v>29</v>
      </c>
      <c r="IH36" s="12">
        <v>10</v>
      </c>
      <c r="II36" s="12" t="s">
        <v>30</v>
      </c>
    </row>
    <row r="37" spans="1:243" s="11" customFormat="1" ht="81.75" customHeight="1">
      <c r="A37" s="28">
        <v>1.08</v>
      </c>
      <c r="B37" s="94" t="s">
        <v>105</v>
      </c>
      <c r="C37" s="29" t="s">
        <v>27</v>
      </c>
      <c r="D37" s="30"/>
      <c r="E37" s="82"/>
      <c r="F37" s="83"/>
      <c r="G37" s="31"/>
      <c r="H37" s="31"/>
      <c r="I37" s="32"/>
      <c r="J37" s="33"/>
      <c r="K37" s="34"/>
      <c r="L37" s="34"/>
      <c r="M37" s="35"/>
      <c r="N37" s="36"/>
      <c r="O37" s="36"/>
      <c r="P37" s="37"/>
      <c r="Q37" s="36"/>
      <c r="R37" s="36"/>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12">
        <v>1</v>
      </c>
      <c r="IF37" s="12" t="s">
        <v>28</v>
      </c>
      <c r="IG37" s="12" t="s">
        <v>29</v>
      </c>
      <c r="IH37" s="12">
        <v>10</v>
      </c>
      <c r="II37" s="12" t="s">
        <v>30</v>
      </c>
    </row>
    <row r="38" spans="1:243" s="11" customFormat="1" ht="21" customHeight="1">
      <c r="A38" s="28">
        <v>1.081</v>
      </c>
      <c r="B38" s="95" t="s">
        <v>76</v>
      </c>
      <c r="C38" s="29" t="s">
        <v>27</v>
      </c>
      <c r="D38" s="30"/>
      <c r="E38" s="82"/>
      <c r="F38" s="83"/>
      <c r="G38" s="31"/>
      <c r="H38" s="31"/>
      <c r="I38" s="32"/>
      <c r="J38" s="33"/>
      <c r="K38" s="34"/>
      <c r="L38" s="34"/>
      <c r="M38" s="35"/>
      <c r="N38" s="36"/>
      <c r="O38" s="36"/>
      <c r="P38" s="37"/>
      <c r="Q38" s="36"/>
      <c r="R38" s="36"/>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12">
        <v>1</v>
      </c>
      <c r="IF38" s="12" t="s">
        <v>28</v>
      </c>
      <c r="IG38" s="12" t="s">
        <v>29</v>
      </c>
      <c r="IH38" s="12">
        <v>10</v>
      </c>
      <c r="II38" s="12" t="s">
        <v>30</v>
      </c>
    </row>
    <row r="39" spans="1:243" s="11" customFormat="1" ht="18.75" customHeight="1">
      <c r="A39" s="28">
        <v>1.082</v>
      </c>
      <c r="B39" s="96" t="s">
        <v>77</v>
      </c>
      <c r="C39" s="29" t="s">
        <v>27</v>
      </c>
      <c r="D39" s="30"/>
      <c r="E39" s="82"/>
      <c r="F39" s="83"/>
      <c r="G39" s="31"/>
      <c r="H39" s="31"/>
      <c r="I39" s="32"/>
      <c r="J39" s="33"/>
      <c r="K39" s="34"/>
      <c r="L39" s="34"/>
      <c r="M39" s="35"/>
      <c r="N39" s="36"/>
      <c r="O39" s="36"/>
      <c r="P39" s="37"/>
      <c r="Q39" s="36"/>
      <c r="R39" s="36"/>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12">
        <v>1</v>
      </c>
      <c r="IF39" s="12" t="s">
        <v>28</v>
      </c>
      <c r="IG39" s="12" t="s">
        <v>29</v>
      </c>
      <c r="IH39" s="12">
        <v>10</v>
      </c>
      <c r="II39" s="12" t="s">
        <v>30</v>
      </c>
    </row>
    <row r="40" spans="1:243" s="11" customFormat="1" ht="18.75" customHeight="1">
      <c r="A40" s="28">
        <v>1.083</v>
      </c>
      <c r="B40" s="96" t="s">
        <v>78</v>
      </c>
      <c r="C40" s="29"/>
      <c r="D40" s="30"/>
      <c r="E40" s="87"/>
      <c r="F40" s="88"/>
      <c r="G40" s="31"/>
      <c r="H40" s="31"/>
      <c r="I40" s="32"/>
      <c r="J40" s="33"/>
      <c r="K40" s="34"/>
      <c r="L40" s="34"/>
      <c r="M40" s="85"/>
      <c r="N40" s="36"/>
      <c r="O40" s="36"/>
      <c r="P40" s="37"/>
      <c r="Q40" s="36"/>
      <c r="R40" s="36"/>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c r="BB40" s="40"/>
      <c r="BC40" s="41"/>
      <c r="IE40" s="12"/>
      <c r="IF40" s="12"/>
      <c r="IG40" s="12"/>
      <c r="IH40" s="12"/>
      <c r="II40" s="12"/>
    </row>
    <row r="41" spans="1:243" s="11" customFormat="1" ht="19.5" customHeight="1">
      <c r="A41" s="28">
        <v>1.084</v>
      </c>
      <c r="B41" s="96" t="s">
        <v>79</v>
      </c>
      <c r="C41" s="29" t="s">
        <v>27</v>
      </c>
      <c r="D41" s="30"/>
      <c r="E41" s="82"/>
      <c r="F41" s="83"/>
      <c r="G41" s="31"/>
      <c r="H41" s="31"/>
      <c r="I41" s="32"/>
      <c r="J41" s="33"/>
      <c r="K41" s="34"/>
      <c r="L41" s="34"/>
      <c r="M41" s="35"/>
      <c r="N41" s="36"/>
      <c r="O41" s="36"/>
      <c r="P41" s="37"/>
      <c r="Q41" s="36"/>
      <c r="R41" s="36"/>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12">
        <v>1</v>
      </c>
      <c r="IF41" s="12" t="s">
        <v>28</v>
      </c>
      <c r="IG41" s="12" t="s">
        <v>29</v>
      </c>
      <c r="IH41" s="12">
        <v>10</v>
      </c>
      <c r="II41" s="12" t="s">
        <v>30</v>
      </c>
    </row>
    <row r="42" spans="1:243" s="11" customFormat="1" ht="19.5" customHeight="1">
      <c r="A42" s="28">
        <v>1.085</v>
      </c>
      <c r="B42" s="97" t="s">
        <v>80</v>
      </c>
      <c r="C42" s="29"/>
      <c r="D42" s="30"/>
      <c r="E42" s="84"/>
      <c r="F42" s="86"/>
      <c r="G42" s="31"/>
      <c r="H42" s="31"/>
      <c r="I42" s="32"/>
      <c r="J42" s="33"/>
      <c r="K42" s="34"/>
      <c r="L42" s="34"/>
      <c r="M42" s="85"/>
      <c r="N42" s="36"/>
      <c r="O42" s="36"/>
      <c r="P42" s="37"/>
      <c r="Q42" s="36"/>
      <c r="R42" s="36"/>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9"/>
      <c r="BB42" s="40"/>
      <c r="BC42" s="41"/>
      <c r="IE42" s="12"/>
      <c r="IF42" s="12"/>
      <c r="IG42" s="12"/>
      <c r="IH42" s="12"/>
      <c r="II42" s="12"/>
    </row>
    <row r="43" spans="1:243" s="11" customFormat="1" ht="20.25" customHeight="1">
      <c r="A43" s="28">
        <v>1.086</v>
      </c>
      <c r="B43" s="96" t="s">
        <v>81</v>
      </c>
      <c r="C43" s="29" t="s">
        <v>27</v>
      </c>
      <c r="D43" s="30"/>
      <c r="E43" s="82"/>
      <c r="F43" s="83"/>
      <c r="G43" s="31"/>
      <c r="H43" s="31"/>
      <c r="I43" s="32"/>
      <c r="J43" s="33"/>
      <c r="K43" s="34"/>
      <c r="L43" s="34"/>
      <c r="M43" s="35"/>
      <c r="N43" s="36"/>
      <c r="O43" s="36"/>
      <c r="P43" s="37"/>
      <c r="Q43" s="36"/>
      <c r="R43" s="36"/>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12">
        <v>1</v>
      </c>
      <c r="IF43" s="12" t="s">
        <v>28</v>
      </c>
      <c r="IG43" s="12" t="s">
        <v>29</v>
      </c>
      <c r="IH43" s="12">
        <v>10</v>
      </c>
      <c r="II43" s="12" t="s">
        <v>30</v>
      </c>
    </row>
    <row r="44" spans="1:243" s="11" customFormat="1" ht="18" customHeight="1">
      <c r="A44" s="28">
        <v>1.087</v>
      </c>
      <c r="B44" s="96" t="s">
        <v>82</v>
      </c>
      <c r="C44" s="29" t="s">
        <v>27</v>
      </c>
      <c r="D44" s="30"/>
      <c r="E44" s="71"/>
      <c r="F44" s="77"/>
      <c r="G44" s="31"/>
      <c r="H44" s="31"/>
      <c r="I44" s="32"/>
      <c r="J44" s="33"/>
      <c r="K44" s="34"/>
      <c r="L44" s="34"/>
      <c r="M44" s="35"/>
      <c r="N44" s="36"/>
      <c r="O44" s="36"/>
      <c r="P44" s="37"/>
      <c r="Q44" s="36"/>
      <c r="R44" s="36"/>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c r="BB44" s="40"/>
      <c r="BC44" s="41"/>
      <c r="IE44" s="12">
        <v>1</v>
      </c>
      <c r="IF44" s="12" t="s">
        <v>28</v>
      </c>
      <c r="IG44" s="12" t="s">
        <v>29</v>
      </c>
      <c r="IH44" s="12">
        <v>10</v>
      </c>
      <c r="II44" s="12" t="s">
        <v>30</v>
      </c>
    </row>
    <row r="45" spans="1:243" s="11" customFormat="1" ht="17.25" customHeight="1">
      <c r="A45" s="28">
        <v>1.088</v>
      </c>
      <c r="B45" s="97" t="s">
        <v>83</v>
      </c>
      <c r="C45" s="29"/>
      <c r="D45" s="30"/>
      <c r="E45" s="75"/>
      <c r="F45" s="81"/>
      <c r="G45" s="31"/>
      <c r="H45" s="31"/>
      <c r="I45" s="32"/>
      <c r="J45" s="33"/>
      <c r="K45" s="34"/>
      <c r="L45" s="34"/>
      <c r="M45" s="85"/>
      <c r="N45" s="36"/>
      <c r="O45" s="36"/>
      <c r="P45" s="37"/>
      <c r="Q45" s="36"/>
      <c r="R45" s="36"/>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12"/>
      <c r="IF45" s="12"/>
      <c r="IG45" s="12"/>
      <c r="IH45" s="12"/>
      <c r="II45" s="12"/>
    </row>
    <row r="46" spans="1:243" s="11" customFormat="1" ht="27.75" customHeight="1">
      <c r="A46" s="28">
        <v>1.089</v>
      </c>
      <c r="B46" s="96" t="s">
        <v>84</v>
      </c>
      <c r="C46" s="29" t="s">
        <v>27</v>
      </c>
      <c r="D46" s="30"/>
      <c r="E46" s="71"/>
      <c r="F46" s="77"/>
      <c r="G46" s="31"/>
      <c r="H46" s="31"/>
      <c r="I46" s="32"/>
      <c r="J46" s="33"/>
      <c r="K46" s="34"/>
      <c r="L46" s="34"/>
      <c r="M46" s="35"/>
      <c r="N46" s="36"/>
      <c r="O46" s="36"/>
      <c r="P46" s="37"/>
      <c r="Q46" s="36"/>
      <c r="R46" s="36"/>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9"/>
      <c r="BB46" s="40"/>
      <c r="BC46" s="41"/>
      <c r="IE46" s="12">
        <v>1</v>
      </c>
      <c r="IF46" s="12" t="s">
        <v>28</v>
      </c>
      <c r="IG46" s="12" t="s">
        <v>29</v>
      </c>
      <c r="IH46" s="12">
        <v>10</v>
      </c>
      <c r="II46" s="12" t="s">
        <v>30</v>
      </c>
    </row>
    <row r="47" spans="1:243" s="11" customFormat="1" ht="19.5" customHeight="1">
      <c r="A47" s="28">
        <v>1.09</v>
      </c>
      <c r="B47" s="96" t="s">
        <v>85</v>
      </c>
      <c r="C47" s="29"/>
      <c r="D47" s="30"/>
      <c r="E47" s="90"/>
      <c r="F47" s="91"/>
      <c r="G47" s="31"/>
      <c r="H47" s="31"/>
      <c r="I47" s="32"/>
      <c r="J47" s="33"/>
      <c r="K47" s="34"/>
      <c r="L47" s="34"/>
      <c r="M47" s="85"/>
      <c r="N47" s="36"/>
      <c r="O47" s="36"/>
      <c r="P47" s="37"/>
      <c r="Q47" s="36"/>
      <c r="R47" s="36"/>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12"/>
      <c r="IF47" s="12"/>
      <c r="IG47" s="12"/>
      <c r="IH47" s="12"/>
      <c r="II47" s="12"/>
    </row>
    <row r="48" spans="1:243" s="11" customFormat="1" ht="18.75" customHeight="1">
      <c r="A48" s="28">
        <v>1.091</v>
      </c>
      <c r="B48" s="96" t="s">
        <v>86</v>
      </c>
      <c r="C48" s="29" t="s">
        <v>27</v>
      </c>
      <c r="D48" s="30"/>
      <c r="E48" s="82"/>
      <c r="F48" s="83"/>
      <c r="G48" s="31"/>
      <c r="H48" s="31"/>
      <c r="I48" s="32"/>
      <c r="J48" s="33"/>
      <c r="K48" s="34"/>
      <c r="L48" s="34"/>
      <c r="M48" s="35"/>
      <c r="N48" s="36"/>
      <c r="O48" s="36"/>
      <c r="P48" s="37"/>
      <c r="Q48" s="36"/>
      <c r="R48" s="36"/>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9"/>
      <c r="BB48" s="40"/>
      <c r="BC48" s="41"/>
      <c r="IE48" s="12">
        <v>1</v>
      </c>
      <c r="IF48" s="12" t="s">
        <v>28</v>
      </c>
      <c r="IG48" s="12" t="s">
        <v>29</v>
      </c>
      <c r="IH48" s="12">
        <v>10</v>
      </c>
      <c r="II48" s="12" t="s">
        <v>30</v>
      </c>
    </row>
    <row r="49" spans="1:243" s="11" customFormat="1" ht="18.75" customHeight="1">
      <c r="A49" s="28">
        <v>1.092</v>
      </c>
      <c r="B49" s="92" t="s">
        <v>87</v>
      </c>
      <c r="C49" s="29"/>
      <c r="D49" s="30"/>
      <c r="E49" s="87"/>
      <c r="F49" s="88"/>
      <c r="G49" s="31"/>
      <c r="H49" s="31"/>
      <c r="I49" s="32"/>
      <c r="J49" s="33"/>
      <c r="K49" s="34"/>
      <c r="L49" s="34"/>
      <c r="M49" s="85"/>
      <c r="N49" s="36"/>
      <c r="O49" s="36"/>
      <c r="P49" s="37"/>
      <c r="Q49" s="36"/>
      <c r="R49" s="36"/>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12"/>
      <c r="IF49" s="12"/>
      <c r="IG49" s="12"/>
      <c r="IH49" s="12"/>
      <c r="II49" s="12"/>
    </row>
    <row r="50" spans="1:243" s="11" customFormat="1" ht="23.25" customHeight="1">
      <c r="A50" s="28">
        <v>1.093</v>
      </c>
      <c r="B50" s="92" t="s">
        <v>88</v>
      </c>
      <c r="C50" s="29"/>
      <c r="D50" s="42"/>
      <c r="E50" s="71"/>
      <c r="F50" s="77"/>
      <c r="G50" s="43"/>
      <c r="H50" s="31"/>
      <c r="I50" s="32"/>
      <c r="J50" s="33"/>
      <c r="K50" s="34"/>
      <c r="L50" s="34"/>
      <c r="M50" s="44"/>
      <c r="N50" s="43"/>
      <c r="O50" s="43"/>
      <c r="P50" s="45"/>
      <c r="Q50" s="43"/>
      <c r="R50" s="43"/>
      <c r="S50" s="45"/>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46"/>
      <c r="BB50" s="47"/>
      <c r="BC50" s="41"/>
      <c r="IE50" s="12"/>
      <c r="IF50" s="12"/>
      <c r="IG50" s="12"/>
      <c r="IH50" s="12"/>
      <c r="II50" s="12"/>
    </row>
    <row r="51" spans="1:243" s="11" customFormat="1" ht="19.5" customHeight="1">
      <c r="A51" s="28">
        <v>1.094</v>
      </c>
      <c r="B51" s="92" t="s">
        <v>89</v>
      </c>
      <c r="C51" s="29" t="s">
        <v>27</v>
      </c>
      <c r="D51" s="30"/>
      <c r="E51" s="71"/>
      <c r="F51" s="77"/>
      <c r="G51" s="31"/>
      <c r="H51" s="31"/>
      <c r="I51" s="32"/>
      <c r="J51" s="33"/>
      <c r="K51" s="34"/>
      <c r="L51" s="34"/>
      <c r="M51" s="35"/>
      <c r="N51" s="36"/>
      <c r="O51" s="36"/>
      <c r="P51" s="37"/>
      <c r="Q51" s="36"/>
      <c r="R51" s="36"/>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c r="BB51" s="40"/>
      <c r="BC51" s="41"/>
      <c r="IE51" s="12">
        <v>1</v>
      </c>
      <c r="IF51" s="12" t="s">
        <v>28</v>
      </c>
      <c r="IG51" s="12" t="s">
        <v>29</v>
      </c>
      <c r="IH51" s="12">
        <v>10</v>
      </c>
      <c r="II51" s="12" t="s">
        <v>30</v>
      </c>
    </row>
    <row r="52" spans="1:243" s="11" customFormat="1" ht="18.75" customHeight="1">
      <c r="A52" s="28">
        <v>1.095</v>
      </c>
      <c r="B52" s="92" t="s">
        <v>90</v>
      </c>
      <c r="C52" s="29"/>
      <c r="D52" s="30"/>
      <c r="E52" s="71"/>
      <c r="F52" s="77"/>
      <c r="G52" s="31"/>
      <c r="H52" s="31"/>
      <c r="I52" s="32"/>
      <c r="J52" s="33"/>
      <c r="K52" s="34"/>
      <c r="L52" s="34"/>
      <c r="M52" s="85"/>
      <c r="N52" s="36"/>
      <c r="O52" s="36"/>
      <c r="P52" s="37"/>
      <c r="Q52" s="36"/>
      <c r="R52" s="36"/>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12"/>
      <c r="IF52" s="12"/>
      <c r="IG52" s="12"/>
      <c r="IH52" s="12"/>
      <c r="II52" s="12"/>
    </row>
    <row r="53" spans="1:243" s="11" customFormat="1" ht="18.75" customHeight="1">
      <c r="A53" s="28">
        <v>1.096</v>
      </c>
      <c r="B53" s="92" t="s">
        <v>91</v>
      </c>
      <c r="C53" s="29"/>
      <c r="D53" s="42"/>
      <c r="E53" s="71"/>
      <c r="F53" s="77"/>
      <c r="G53" s="43"/>
      <c r="H53" s="31"/>
      <c r="I53" s="32"/>
      <c r="J53" s="33"/>
      <c r="K53" s="34"/>
      <c r="L53" s="34"/>
      <c r="M53" s="44"/>
      <c r="N53" s="43"/>
      <c r="O53" s="43"/>
      <c r="P53" s="45"/>
      <c r="Q53" s="43"/>
      <c r="R53" s="43"/>
      <c r="S53" s="45"/>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46"/>
      <c r="BB53" s="47"/>
      <c r="BC53" s="41"/>
      <c r="IE53" s="12"/>
      <c r="IF53" s="12"/>
      <c r="IG53" s="12"/>
      <c r="IH53" s="12"/>
      <c r="II53" s="12"/>
    </row>
    <row r="54" spans="1:243" s="11" customFormat="1" ht="18.75" customHeight="1">
      <c r="A54" s="28">
        <v>1.097</v>
      </c>
      <c r="B54" s="92" t="s">
        <v>92</v>
      </c>
      <c r="C54" s="29" t="s">
        <v>27</v>
      </c>
      <c r="D54" s="30"/>
      <c r="E54" s="82"/>
      <c r="F54" s="83"/>
      <c r="G54" s="31"/>
      <c r="H54" s="31"/>
      <c r="I54" s="32"/>
      <c r="J54" s="33"/>
      <c r="K54" s="34"/>
      <c r="L54" s="34"/>
      <c r="M54" s="35"/>
      <c r="N54" s="36"/>
      <c r="O54" s="36"/>
      <c r="P54" s="37"/>
      <c r="Q54" s="36"/>
      <c r="R54" s="36"/>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c r="BB54" s="40"/>
      <c r="BC54" s="41"/>
      <c r="IE54" s="12">
        <v>1</v>
      </c>
      <c r="IF54" s="12" t="s">
        <v>28</v>
      </c>
      <c r="IG54" s="12" t="s">
        <v>29</v>
      </c>
      <c r="IH54" s="12">
        <v>10</v>
      </c>
      <c r="II54" s="12" t="s">
        <v>30</v>
      </c>
    </row>
    <row r="55" spans="1:243" s="11" customFormat="1" ht="18.75" customHeight="1">
      <c r="A55" s="28">
        <v>1.098</v>
      </c>
      <c r="B55" s="92" t="s">
        <v>93</v>
      </c>
      <c r="C55" s="29" t="s">
        <v>27</v>
      </c>
      <c r="D55" s="30"/>
      <c r="E55" s="82"/>
      <c r="F55" s="83"/>
      <c r="G55" s="31"/>
      <c r="H55" s="31"/>
      <c r="I55" s="32"/>
      <c r="J55" s="33"/>
      <c r="K55" s="34"/>
      <c r="L55" s="34"/>
      <c r="M55" s="35"/>
      <c r="N55" s="36"/>
      <c r="O55" s="36"/>
      <c r="P55" s="37"/>
      <c r="Q55" s="36"/>
      <c r="R55" s="36"/>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c r="BB55" s="40"/>
      <c r="BC55" s="41"/>
      <c r="IE55" s="12">
        <v>1</v>
      </c>
      <c r="IF55" s="12" t="s">
        <v>28</v>
      </c>
      <c r="IG55" s="12" t="s">
        <v>29</v>
      </c>
      <c r="IH55" s="12">
        <v>10</v>
      </c>
      <c r="II55" s="12" t="s">
        <v>30</v>
      </c>
    </row>
    <row r="56" spans="1:243" s="11" customFormat="1" ht="17.25" customHeight="1">
      <c r="A56" s="28">
        <v>1.099</v>
      </c>
      <c r="B56" s="92" t="s">
        <v>94</v>
      </c>
      <c r="C56" s="29"/>
      <c r="D56" s="30"/>
      <c r="E56" s="87"/>
      <c r="F56" s="88"/>
      <c r="G56" s="31"/>
      <c r="H56" s="31"/>
      <c r="I56" s="32"/>
      <c r="J56" s="33"/>
      <c r="K56" s="34"/>
      <c r="L56" s="34"/>
      <c r="M56" s="85"/>
      <c r="N56" s="36"/>
      <c r="O56" s="36"/>
      <c r="P56" s="37"/>
      <c r="Q56" s="36"/>
      <c r="R56" s="36"/>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c r="BB56" s="40"/>
      <c r="BC56" s="41"/>
      <c r="IE56" s="12"/>
      <c r="IF56" s="12"/>
      <c r="IG56" s="12"/>
      <c r="IH56" s="12"/>
      <c r="II56" s="12"/>
    </row>
    <row r="57" spans="1:243" s="11" customFormat="1" ht="18" customHeight="1">
      <c r="A57" s="28">
        <v>1.0991</v>
      </c>
      <c r="B57" s="92" t="s">
        <v>95</v>
      </c>
      <c r="C57" s="29" t="s">
        <v>27</v>
      </c>
      <c r="D57" s="30"/>
      <c r="E57" s="82"/>
      <c r="F57" s="83"/>
      <c r="G57" s="31"/>
      <c r="H57" s="31"/>
      <c r="I57" s="32"/>
      <c r="J57" s="33"/>
      <c r="K57" s="34"/>
      <c r="L57" s="34"/>
      <c r="M57" s="35"/>
      <c r="N57" s="36"/>
      <c r="O57" s="36"/>
      <c r="P57" s="37"/>
      <c r="Q57" s="36"/>
      <c r="R57" s="36"/>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c r="BB57" s="40"/>
      <c r="BC57" s="41"/>
      <c r="IE57" s="12">
        <v>1</v>
      </c>
      <c r="IF57" s="12" t="s">
        <v>28</v>
      </c>
      <c r="IG57" s="12" t="s">
        <v>29</v>
      </c>
      <c r="IH57" s="12">
        <v>10</v>
      </c>
      <c r="II57" s="12" t="s">
        <v>30</v>
      </c>
    </row>
    <row r="58" spans="1:243" s="11" customFormat="1" ht="15" customHeight="1">
      <c r="A58" s="28">
        <v>1.0992</v>
      </c>
      <c r="B58" s="92" t="s">
        <v>96</v>
      </c>
      <c r="C58" s="29"/>
      <c r="D58" s="30"/>
      <c r="E58" s="84"/>
      <c r="F58" s="86"/>
      <c r="G58" s="31"/>
      <c r="H58" s="31"/>
      <c r="I58" s="32"/>
      <c r="J58" s="33"/>
      <c r="K58" s="34"/>
      <c r="L58" s="34"/>
      <c r="M58" s="85"/>
      <c r="N58" s="36"/>
      <c r="O58" s="36"/>
      <c r="P58" s="37"/>
      <c r="Q58" s="36"/>
      <c r="R58" s="36"/>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c r="BB58" s="40"/>
      <c r="BC58" s="41"/>
      <c r="IE58" s="12"/>
      <c r="IF58" s="12"/>
      <c r="IG58" s="12"/>
      <c r="IH58" s="12"/>
      <c r="II58" s="12"/>
    </row>
    <row r="59" spans="1:243" s="11" customFormat="1" ht="17.25" customHeight="1">
      <c r="A59" s="28">
        <v>1.9</v>
      </c>
      <c r="B59" s="93" t="s">
        <v>97</v>
      </c>
      <c r="C59" s="29" t="s">
        <v>27</v>
      </c>
      <c r="D59" s="30"/>
      <c r="E59" s="82"/>
      <c r="F59" s="99"/>
      <c r="G59" s="31"/>
      <c r="H59" s="31"/>
      <c r="I59" s="32"/>
      <c r="J59" s="33"/>
      <c r="K59" s="34"/>
      <c r="L59" s="34"/>
      <c r="M59" s="35"/>
      <c r="N59" s="36"/>
      <c r="O59" s="36"/>
      <c r="P59" s="37"/>
      <c r="Q59" s="36"/>
      <c r="R59" s="36"/>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c r="BB59" s="40"/>
      <c r="BC59" s="41"/>
      <c r="IE59" s="12">
        <v>1</v>
      </c>
      <c r="IF59" s="12" t="s">
        <v>28</v>
      </c>
      <c r="IG59" s="12" t="s">
        <v>29</v>
      </c>
      <c r="IH59" s="12">
        <v>10</v>
      </c>
      <c r="II59" s="12" t="s">
        <v>30</v>
      </c>
    </row>
    <row r="60" spans="1:243" s="11" customFormat="1" ht="33" customHeight="1">
      <c r="A60" s="28">
        <v>1.91</v>
      </c>
      <c r="B60" s="98" t="s">
        <v>98</v>
      </c>
      <c r="C60" s="29" t="s">
        <v>34</v>
      </c>
      <c r="D60" s="101">
        <v>1</v>
      </c>
      <c r="E60" s="100" t="s">
        <v>99</v>
      </c>
      <c r="F60" s="77">
        <v>982600</v>
      </c>
      <c r="G60" s="43"/>
      <c r="H60" s="43"/>
      <c r="I60" s="32" t="s">
        <v>32</v>
      </c>
      <c r="J60" s="33">
        <f>IF(I60="Less(-)",-1,1)</f>
        <v>1</v>
      </c>
      <c r="K60" s="34" t="s">
        <v>40</v>
      </c>
      <c r="L60" s="34" t="s">
        <v>6</v>
      </c>
      <c r="M60" s="48"/>
      <c r="N60" s="43"/>
      <c r="O60" s="43"/>
      <c r="P60" s="45"/>
      <c r="Q60" s="43"/>
      <c r="R60" s="43"/>
      <c r="S60" s="45"/>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46">
        <f>total_amount_ba($B$2,$D$2,D60,F60,J60,K60,M60)</f>
        <v>982600</v>
      </c>
      <c r="BB60" s="47">
        <f>BA60+SUM(N60:AZ60)</f>
        <v>982600</v>
      </c>
      <c r="BC60" s="41" t="str">
        <f>SpellNumber(L60,BB60)</f>
        <v>INR  Nine Lakh Eighty Two Thousand Six Hundred    Only</v>
      </c>
      <c r="IE60" s="12">
        <v>3</v>
      </c>
      <c r="IF60" s="12" t="s">
        <v>35</v>
      </c>
      <c r="IG60" s="12" t="s">
        <v>36</v>
      </c>
      <c r="IH60" s="12">
        <v>10</v>
      </c>
      <c r="II60" s="12" t="s">
        <v>31</v>
      </c>
    </row>
    <row r="61" spans="1:243" s="11" customFormat="1" ht="34.5" customHeight="1">
      <c r="A61" s="49" t="s">
        <v>38</v>
      </c>
      <c r="B61" s="50"/>
      <c r="C61" s="51"/>
      <c r="D61" s="52"/>
      <c r="E61" s="52"/>
      <c r="F61" s="52"/>
      <c r="G61" s="52"/>
      <c r="H61" s="53"/>
      <c r="I61" s="53"/>
      <c r="J61" s="53"/>
      <c r="K61" s="53"/>
      <c r="L61" s="54"/>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6">
        <f>SUM(BA14:BA60)</f>
        <v>982600</v>
      </c>
      <c r="BB61" s="57">
        <f>SUM(BB14:BB60)</f>
        <v>982600</v>
      </c>
      <c r="BC61" s="41" t="str">
        <f>SpellNumber($E$2,BB61)</f>
        <v>INR  Nine Lakh Eighty Two Thousand Six Hundred    Only</v>
      </c>
      <c r="IE61" s="12">
        <v>4</v>
      </c>
      <c r="IF61" s="12" t="s">
        <v>33</v>
      </c>
      <c r="IG61" s="12" t="s">
        <v>37</v>
      </c>
      <c r="IH61" s="12">
        <v>10</v>
      </c>
      <c r="II61" s="12" t="s">
        <v>31</v>
      </c>
    </row>
    <row r="62" spans="1:243" s="13" customFormat="1" ht="33.75" customHeight="1">
      <c r="A62" s="50" t="s">
        <v>42</v>
      </c>
      <c r="B62" s="58"/>
      <c r="C62" s="59"/>
      <c r="D62" s="60"/>
      <c r="E62" s="61" t="s">
        <v>45</v>
      </c>
      <c r="F62" s="62"/>
      <c r="G62" s="63"/>
      <c r="H62" s="64"/>
      <c r="I62" s="64"/>
      <c r="J62" s="64"/>
      <c r="K62" s="60"/>
      <c r="L62" s="65"/>
      <c r="M62" s="66"/>
      <c r="N62" s="67"/>
      <c r="O62" s="55"/>
      <c r="P62" s="55"/>
      <c r="Q62" s="55"/>
      <c r="R62" s="55"/>
      <c r="S62" s="55"/>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8">
        <f>IF(ISBLANK(F62),0,IF(E62="Excess (+)",ROUND(BA61+(BA61*F62),2),IF(E62="Less (-)",ROUND(BA61+(BA61*F62*(-1)),2),IF(E62="At Par",BA61,0))))</f>
        <v>0</v>
      </c>
      <c r="BB62" s="69">
        <f>ROUND(BA62,0)</f>
        <v>0</v>
      </c>
      <c r="BC62" s="41" t="str">
        <f>SpellNumber($E$2,BA62)</f>
        <v>INR Zero Only</v>
      </c>
      <c r="IE62" s="14"/>
      <c r="IF62" s="14"/>
      <c r="IG62" s="14"/>
      <c r="IH62" s="14"/>
      <c r="II62" s="14"/>
    </row>
    <row r="63" spans="1:243" s="13" customFormat="1" ht="41.25" customHeight="1">
      <c r="A63" s="49" t="s">
        <v>41</v>
      </c>
      <c r="B63" s="49"/>
      <c r="C63" s="103" t="str">
        <f>SpellNumber($E$2,BA62)</f>
        <v>INR Zero Only</v>
      </c>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5"/>
      <c r="IE63" s="14"/>
      <c r="IF63" s="14"/>
      <c r="IG63" s="14"/>
      <c r="IH63" s="14"/>
      <c r="II63" s="14"/>
    </row>
    <row r="64" spans="3:243" s="9" customFormat="1" ht="15">
      <c r="C64" s="15"/>
      <c r="D64" s="15"/>
      <c r="E64" s="15"/>
      <c r="F64" s="15"/>
      <c r="G64" s="15"/>
      <c r="H64" s="15"/>
      <c r="I64" s="15"/>
      <c r="J64" s="15"/>
      <c r="K64" s="15"/>
      <c r="L64" s="15"/>
      <c r="M64" s="15"/>
      <c r="O64" s="15"/>
      <c r="BA64" s="15"/>
      <c r="BC64" s="15"/>
      <c r="IE64" s="10"/>
      <c r="IF64" s="10"/>
      <c r="IG64" s="10"/>
      <c r="IH64" s="10"/>
      <c r="II64" s="10"/>
    </row>
    <row r="65" ht="15"/>
    <row r="66" ht="15"/>
    <row r="67" ht="15"/>
    <row r="68" ht="15"/>
    <row r="69" ht="15"/>
    <row r="70" ht="15"/>
    <row r="71" ht="15"/>
    <row r="77" ht="15"/>
    <row r="78" ht="15"/>
    <row r="79" ht="15"/>
    <row r="80" ht="15"/>
    <row r="81" ht="15"/>
    <row r="82" ht="15"/>
    <row r="83" ht="15"/>
    <row r="84" ht="15"/>
    <row r="85" ht="15"/>
    <row r="86" ht="15"/>
    <row r="87" ht="15"/>
    <row r="88" ht="15"/>
    <row r="90" ht="15"/>
    <row r="91" ht="15"/>
    <row r="92" ht="15"/>
    <row r="93" ht="15"/>
    <row r="94" ht="15"/>
  </sheetData>
  <sheetProtection password="DB96" sheet="1" selectLockedCells="1"/>
  <mergeCells count="8">
    <mergeCell ref="C63:BC63"/>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
      <formula1>IF(E62="Select",-1,IF(E62="At Par",0,0))</formula1>
      <formula2>IF(E62="Select",-1,IF(E62="At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allowBlank="1" showInputMessage="1" showErrorMessage="1" sqref="E62">
      <formula1>"Select, Excess (+), Less (-)"</formula1>
    </dataValidation>
    <dataValidation type="decimal" allowBlank="1" showInputMessage="1" showErrorMessage="1" promptTitle="Rate Entry" prompt="Please enter VAT charges in Rupees for this item. " errorTitle="Invaid Entry" error="Only Numeric Values are allowed. " sqref="M60 M50 M5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type="list" allowBlank="1" showInputMessage="1" showErrorMessage="1" sqref="L13:L6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60 F13:F60">
      <formula1>0</formula1>
      <formula2>999999999999999</formula2>
    </dataValidation>
    <dataValidation allowBlank="1" showInputMessage="1" showErrorMessage="1" promptTitle="Units" prompt="Please enter Units in text" sqref="E13:E60"/>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allowBlank="1" showInputMessage="1" showErrorMessage="1" promptTitle="Itemcode/Make" prompt="Please enter text" sqref="C13:C60"/>
    <dataValidation type="decimal" allowBlank="1" showInputMessage="1" showErrorMessage="1" errorTitle="Invalid Entry" error="Only Numeric Values are allowed. " sqref="A13:A60">
      <formula1>0</formula1>
      <formula2>999999999999999</formula2>
    </dataValidation>
    <dataValidation type="list" showInputMessage="1" showErrorMessage="1" sqref="I13:I60">
      <formula1>"Excess(+), Less(-)"</formula1>
    </dataValidation>
    <dataValidation allowBlank="1" showInputMessage="1" showErrorMessage="1" promptTitle="Addition / Deduction" prompt="Please Choose the correct One" sqref="J13:J60"/>
    <dataValidation type="list" allowBlank="1" showInputMessage="1" showErrorMessage="1" sqref="C2">
      <formula1>"Normal, SingleWindow, Alternate"</formula1>
    </dataValidation>
    <dataValidation type="list" allowBlank="1" showInputMessage="1" showErrorMessage="1" sqref="K13:K6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15" t="s">
        <v>2</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2018-08-06T06:40:14Z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