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990" windowWidth="15480" windowHeight="7680" tabRatio="838" firstSheet="1" activeTab="1"/>
  </bookViews>
  <sheets>
    <sheet name="BoQ1" sheetId="1" state="veryHidden" r:id="rId1"/>
    <sheet name="Macros" sheetId="2" r:id="rId2"/>
  </sheets>
  <externalReferences>
    <externalReference r:id="rId5"/>
    <externalReference r:id="rId6"/>
    <externalReference r:id="rId7"/>
  </externalReferences>
  <definedNames>
    <definedName name="_xlfn.BAHTTEXT" hidden="1">#NAME?</definedName>
    <definedName name="_xlfn.COUNTIFS" hidden="1">#NAME?</definedName>
    <definedName name="BAA1">#REF!</definedName>
    <definedName name="boq_type">#REF!</definedName>
    <definedName name="boq_version">'[1]Config'!$C$2:$C$3</definedName>
    <definedName name="conversion_type">'[1]Config'!$E$2:$E$3</definedName>
    <definedName name="cstvat">#REF!</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'[3]PRICE BID'!#REF!</definedName>
    <definedName name="other_boq">'[1]Config'!$G$2:$G$5</definedName>
    <definedName name="_xlnm.Print_Area" localSheetId="0">'BoQ1'!$A$1:$BC$30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'[3]PRICE BID'!$G$14</definedName>
  </definedNames>
  <calcPr fullCalcOnLoad="1" fullPrecision="0"/>
</workbook>
</file>

<file path=xl/comments1.xml><?xml version="1.0" encoding="utf-8"?>
<comments xmlns="http://schemas.openxmlformats.org/spreadsheetml/2006/main">
  <authors>
    <author>gepadmin</author>
  </authors>
  <commentList>
    <comment ref="K1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8"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9"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0"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1"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2"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4"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5"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6"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23"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 ref="K17" authorId="0">
      <text>
        <r>
          <rPr>
            <b/>
            <sz val="9"/>
            <rFont val="Tahoma"/>
            <family val="2"/>
          </rPr>
          <t>gepadmin:</t>
        </r>
        <r>
          <rPr>
            <sz val="9"/>
            <rFont val="Tahoma"/>
            <family val="2"/>
          </rPr>
          <t xml:space="preserve">
1. If you choose "Full Conversion" then Column </t>
        </r>
        <r>
          <rPr>
            <b/>
            <sz val="9"/>
            <rFont val="Tahoma"/>
            <family val="2"/>
          </rPr>
          <t>BA (AMOUNT)</t>
        </r>
        <r>
          <rPr>
            <sz val="9"/>
            <rFont val="Tahoma"/>
            <family val="2"/>
          </rPr>
          <t xml:space="preserve"> and Column </t>
        </r>
        <r>
          <rPr>
            <b/>
            <sz val="9"/>
            <rFont val="Tahoma"/>
            <family val="2"/>
          </rPr>
          <t>BB (TAXES)</t>
        </r>
        <r>
          <rPr>
            <sz val="9"/>
            <rFont val="Tahoma"/>
            <family val="2"/>
          </rPr>
          <t xml:space="preserve"> BOTH values will be convert based on selected Currency in (Column L).
2. If you choose "Partial Conversion" then Column </t>
        </r>
        <r>
          <rPr>
            <b/>
            <sz val="9"/>
            <rFont val="Tahoma"/>
            <family val="2"/>
          </rPr>
          <t>BA (AMOUNT)</t>
        </r>
        <r>
          <rPr>
            <sz val="9"/>
            <rFont val="Tahoma"/>
            <family val="2"/>
          </rPr>
          <t xml:space="preserve"> only will be converted based on selected currency (Column L)  and Column </t>
        </r>
        <r>
          <rPr>
            <b/>
            <sz val="9"/>
            <rFont val="Tahoma"/>
            <family val="2"/>
          </rPr>
          <t>BB (TAXES)</t>
        </r>
        <r>
          <rPr>
            <sz val="9"/>
            <rFont val="Tahoma"/>
            <family val="2"/>
          </rPr>
          <t xml:space="preserve"> value (INR) will be added to the converted values.</t>
        </r>
      </text>
    </comment>
  </commentList>
</comments>
</file>

<file path=xl/sharedStrings.xml><?xml version="1.0" encoding="utf-8"?>
<sst xmlns="http://schemas.openxmlformats.org/spreadsheetml/2006/main" count="219" uniqueCount="71">
  <si>
    <t>Sl.
No.</t>
  </si>
  <si>
    <t>Item Code / Make</t>
  </si>
  <si>
    <t>Please Enable Macros to View BoQ information</t>
  </si>
  <si>
    <t>BoQ_Ver3.0</t>
  </si>
  <si>
    <t>Normal</t>
  </si>
  <si>
    <t>INR Only</t>
  </si>
  <si>
    <t>INR</t>
  </si>
  <si>
    <t xml:space="preserve"> </t>
  </si>
  <si>
    <t>NUMBER</t>
  </si>
  <si>
    <t>TEXT</t>
  </si>
  <si>
    <t>DATE</t>
  </si>
  <si>
    <t>Item Description</t>
  </si>
  <si>
    <t>Quantity</t>
  </si>
  <si>
    <t>Units</t>
  </si>
  <si>
    <t>Addition / Deduction</t>
  </si>
  <si>
    <t>Addition / Deduction Values</t>
  </si>
  <si>
    <t>Currency Convertion against each Item</t>
  </si>
  <si>
    <t>Quoted Currency in INR / Other Currency</t>
  </si>
  <si>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</si>
  <si>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</si>
  <si>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</si>
  <si>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</si>
  <si>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</si>
  <si>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</si>
  <si>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</si>
  <si>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</si>
  <si>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</si>
  <si>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item1</t>
  </si>
  <si>
    <t>BI01010001010000000000000515BI0100001113</t>
  </si>
  <si>
    <t>Nos</t>
  </si>
  <si>
    <t>Excess(+)</t>
  </si>
  <si>
    <t>Supplying, Conveying and fixing spls. Including eart</t>
  </si>
  <si>
    <t>Construction of chamber for 100mm sluice plates</t>
  </si>
  <si>
    <t>item5</t>
  </si>
  <si>
    <t>Total in Figures</t>
  </si>
  <si>
    <t>Percentage</t>
  </si>
  <si>
    <t>Full Conversion</t>
  </si>
  <si>
    <t>Quoted Rate in Words</t>
  </si>
  <si>
    <t>Quoted Rate in Figures</t>
  </si>
  <si>
    <t>IOCL</t>
  </si>
  <si>
    <t>Select, At Par, Excess (+), Less (-)</t>
  </si>
  <si>
    <t>Select</t>
  </si>
  <si>
    <t>Name of the Bidder/ Bidding Firm / Company :</t>
  </si>
  <si>
    <t>Tender Inviting Authority:  IWD, IIT(BHU), Varanasi</t>
  </si>
  <si>
    <t>sqm</t>
  </si>
  <si>
    <r>
      <rPr>
        <b/>
        <u val="single"/>
        <sz val="9"/>
        <rFont val="Arial"/>
        <family val="2"/>
      </rPr>
      <t>PRICE SCHEDULE</t>
    </r>
    <r>
      <rPr>
        <b/>
        <sz val="9"/>
        <rFont val="Arial"/>
        <family val="2"/>
      </rPr>
      <t xml:space="preserve">
</t>
    </r>
    <r>
      <rPr>
        <b/>
        <sz val="9"/>
        <color indexed="10"/>
        <rFont val="Arial"/>
        <family val="2"/>
      </rPr>
      <t>(This BOQ template must not be modified/replaced by the bidder and the same should be uploaded after filling the relevent columns, else the bidder is liable to be rejected for this tender. Bidders are allowed to enter the Bidder Name and Values only )</t>
    </r>
  </si>
  <si>
    <r>
      <t xml:space="preserve">NUMBER </t>
    </r>
    <r>
      <rPr>
        <b/>
        <sz val="9"/>
        <color indexed="10"/>
        <rFont val="Arial"/>
        <family val="2"/>
      </rPr>
      <t>#</t>
    </r>
  </si>
  <si>
    <r>
      <t xml:space="preserve">TEXT </t>
    </r>
    <r>
      <rPr>
        <b/>
        <sz val="9"/>
        <color indexed="10"/>
        <rFont val="Arial"/>
        <family val="2"/>
      </rPr>
      <t>#</t>
    </r>
  </si>
  <si>
    <r>
      <t>TEXT</t>
    </r>
    <r>
      <rPr>
        <b/>
        <sz val="9"/>
        <color indexed="10"/>
        <rFont val="Arial"/>
        <family val="2"/>
      </rPr>
      <t>#</t>
    </r>
  </si>
  <si>
    <r>
      <t xml:space="preserve">Estimated Rate 
in
</t>
    </r>
    <r>
      <rPr>
        <b/>
        <sz val="9"/>
        <color indexed="10"/>
        <rFont val="Arial"/>
        <family val="2"/>
      </rPr>
      <t>Rs.      P</t>
    </r>
  </si>
  <si>
    <r>
      <t xml:space="preserve">BASIC RATE In </t>
    </r>
    <r>
      <rPr>
        <b/>
        <sz val="9"/>
        <color indexed="10"/>
        <rFont val="Arial"/>
        <family val="2"/>
      </rPr>
      <t>Figures</t>
    </r>
    <r>
      <rPr>
        <b/>
        <sz val="9"/>
        <rFont val="Arial"/>
        <family val="2"/>
      </rPr>
      <t xml:space="preserve"> To be entered by the </t>
    </r>
    <r>
      <rPr>
        <b/>
        <sz val="9"/>
        <color indexed="10"/>
        <rFont val="Arial"/>
        <family val="2"/>
      </rPr>
      <t>Bidder</t>
    </r>
    <r>
      <rPr>
        <b/>
        <sz val="9"/>
        <rFont val="Arial"/>
        <family val="2"/>
      </rPr>
      <t xml:space="preserve"> 
Rs.      P
 </t>
    </r>
  </si>
  <si>
    <t>kg</t>
  </si>
  <si>
    <t>Name of Work: P/F aluminium partition work of  production lab at first floor in Department of Mechanical Engineering, IIT(BHU)</t>
  </si>
  <si>
    <r>
      <t xml:space="preserve">TOTAL AMOUNT  With Taxes
in
</t>
    </r>
    <r>
      <rPr>
        <b/>
        <sz val="9"/>
        <color indexed="10"/>
        <rFont val="Arial"/>
        <family val="2"/>
      </rPr>
      <t>Rs.      P</t>
    </r>
  </si>
  <si>
    <t>Providing and fixing aluminium work for doors, windows, ventilators and partitions with extruded built up standard tubular sections/ appropriate Z sections and other sections of approved make conforming to IS: 733 and IS : 1285, fixing with dash fastners of required dia &amp; size, including necessary filling up the gaps at junctions, i.e. top, bottom and sides with required EPDM rubber /neoprene gasket etc. Aluminium sections shall be smooth, rust free, straight, mitred and jointed mechanically wherever required including cleat angle, Aluminium snap beading for glazing / panelling,C.P. brass / stainless steel screws, all complete as per architectural drawings and the directions of Engineer-in-charge. (Glazing and  panelling to be paid for separately.)</t>
  </si>
  <si>
    <r>
      <rPr>
        <b/>
        <sz val="10"/>
        <rFont val="Times New Roman"/>
        <family val="1"/>
      </rPr>
      <t>(a)</t>
    </r>
    <r>
      <rPr>
        <sz val="10"/>
        <rFont val="Times New Roman"/>
        <family val="1"/>
      </rPr>
      <t xml:space="preserve"> For fixed portion</t>
    </r>
  </si>
  <si>
    <r>
      <t xml:space="preserve">Powder coated aluminium (minimum thickness of powder coating 50 micron). </t>
    </r>
    <r>
      <rPr>
        <b/>
        <sz val="10"/>
        <rFont val="Times New Roman"/>
        <family val="1"/>
      </rPr>
      <t>(21.1.1.2)</t>
    </r>
  </si>
  <si>
    <r>
      <rPr>
        <b/>
        <sz val="10"/>
        <rFont val="Times New Roman"/>
        <family val="1"/>
      </rPr>
      <t>(b)</t>
    </r>
    <r>
      <rPr>
        <sz val="10"/>
        <rFont val="Times New Roman"/>
        <family val="1"/>
      </rPr>
      <t xml:space="preserve"> For shutters of doors, windows &amp; ventilators including providing and fixing hinges/ pivots and making provision for fixing of fittings wherever required including the cost of EPDM rubber / neoprene gasket required (Fittings shall be paid for separately)</t>
    </r>
  </si>
  <si>
    <r>
      <t xml:space="preserve">Powder coated aluminium (minimum thickness of powder coating 50 micron) </t>
    </r>
    <r>
      <rPr>
        <b/>
        <sz val="10"/>
        <rFont val="Times New Roman"/>
        <family val="1"/>
      </rPr>
      <t>(21.1.2.2)</t>
    </r>
  </si>
  <si>
    <t>Providing and fixing 12mm thick prelaminated particle board flat pressed three layer or garded wood particle board  conforming to IS : 12823 Grade I Type II, in panelling fixed in aluminium doors, windows shutters and partition frames with C.P. brass / stainless steel screws etc. complete as per architectural drawings and directions of engineer-in-charge.</t>
  </si>
  <si>
    <r>
      <t xml:space="preserve">Pre-laminated particle board with decorative lamination on one side and balancing lamination on other side </t>
    </r>
    <r>
      <rPr>
        <b/>
        <sz val="10"/>
        <rFont val="Times New Roman"/>
        <family val="1"/>
      </rPr>
      <t>(21.2.1)</t>
    </r>
  </si>
  <si>
    <t>Providing and fixing glazing in aluminium door, window, ventilator shutters and partitions etc. with EPDM rubber / neoprene gasket etc. complete as per the architectural drawings and the directions of engineer-in-charge . (Cost of aluminium snap beading shall be paid in basic item.)</t>
  </si>
  <si>
    <r>
      <t xml:space="preserve">With float glass panes of 5.50 mm thickness </t>
    </r>
    <r>
      <rPr>
        <b/>
        <sz val="10"/>
        <rFont val="Times New Roman"/>
        <family val="1"/>
      </rPr>
      <t>(21.3.2)</t>
    </r>
  </si>
  <si>
    <t>Providing and fixing aluminium handles ISI marked anodised (anodic coating not less than grade AC 10 as per IS : 1868) transparent or dyed to required colour or shade with necessary screws etc. complete:</t>
  </si>
  <si>
    <r>
      <t xml:space="preserve">125 mm </t>
    </r>
    <r>
      <rPr>
        <b/>
        <sz val="10"/>
        <rFont val="Times New Roman"/>
        <family val="1"/>
      </rPr>
      <t>(9.100.1)</t>
    </r>
  </si>
  <si>
    <r>
      <t xml:space="preserve">Providing and fixing 100mm brass locks (best make of approved quality) for aluminium doors including necessary cutting and making good etc.complete. </t>
    </r>
    <r>
      <rPr>
        <b/>
        <sz val="10"/>
        <rFont val="Times New Roman"/>
        <family val="1"/>
      </rPr>
      <t>(21.13)</t>
    </r>
  </si>
  <si>
    <r>
      <t xml:space="preserve">Providing and fixing aluminium extruded section body tubular type universal hydraulic door closer (having brand logo with ISI, IS:3564, embossed on the body, door weight upto 36 kg to 80 kg and door width from 701mm to 1000mm), with double speed adjustment with necessary accessories and screws etc. complete. </t>
    </r>
    <r>
      <rPr>
        <b/>
        <sz val="10"/>
        <rFont val="Times New Roman"/>
        <family val="1"/>
      </rPr>
      <t>(9.84)</t>
    </r>
  </si>
  <si>
    <t>Providing and fixing aluminium hanging floor door stopper ISI marked anodised (anodic coating not less than grade AC 10 as per IS : 1868)  transparent  or  dyed to required colour and shade  with  necessary screws etc. complete.</t>
  </si>
  <si>
    <r>
      <t xml:space="preserve">Twin rubber stopper </t>
    </r>
    <r>
      <rPr>
        <b/>
        <sz val="10"/>
        <rFont val="Times New Roman"/>
        <family val="1"/>
      </rPr>
      <t>(9.101.2)</t>
    </r>
  </si>
  <si>
    <t>nos</t>
  </si>
  <si>
    <t>Contract No:  IIT(BHU)/IWD/CT/31/2018-19/1122 dated 31.07.2018</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</si>
</sst>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
    <numFmt numFmtId="166" formatCode="0.000"/>
    <numFmt numFmtId="167" formatCode="0.0000%"/>
    <numFmt numFmtId="168" formatCode="0.00000"/>
    <numFmt numFmtId="169" formatCode="0.000%"/>
  </numFmts>
  <fonts count="78">
    <font>
      <sz val="11"/>
      <color theme="1"/>
      <name val="Calibri"/>
      <family val="2"/>
    </font>
    <font>
      <sz val="11"/>
      <color indexed="8"/>
      <name val="Calibri"/>
      <family val="2"/>
    </font>
    <font>
      <sz val="11"/>
      <name val="Arial"/>
      <family val="2"/>
    </font>
    <font>
      <b/>
      <u val="single"/>
      <sz val="11"/>
      <color indexed="8"/>
      <name val="Arial"/>
      <family val="2"/>
    </font>
    <font>
      <u val="single"/>
      <sz val="11"/>
      <color indexed="12"/>
      <name val="Calibri"/>
      <family val="2"/>
    </font>
    <font>
      <u val="single"/>
      <sz val="11"/>
      <color indexed="36"/>
      <name val="Calibri"/>
      <family val="2"/>
    </font>
    <font>
      <sz val="8"/>
      <name val="Calibri"/>
      <family val="2"/>
    </font>
    <font>
      <b/>
      <sz val="16"/>
      <color indexed="8"/>
      <name val="Calibri"/>
      <family val="2"/>
    </font>
    <font>
      <sz val="10"/>
      <name val="Arial"/>
      <family val="2"/>
    </font>
    <font>
      <b/>
      <sz val="9"/>
      <name val="Tahoma"/>
      <family val="2"/>
    </font>
    <font>
      <sz val="9"/>
      <name val="Tahoma"/>
      <family val="2"/>
    </font>
    <font>
      <sz val="9"/>
      <name val="Arial"/>
      <family val="2"/>
    </font>
    <font>
      <b/>
      <sz val="9"/>
      <name val="Arial"/>
      <family val="2"/>
    </font>
    <font>
      <b/>
      <sz val="9"/>
      <color indexed="8"/>
      <name val="Arial"/>
      <family val="2"/>
    </font>
    <font>
      <b/>
      <u val="single"/>
      <sz val="9"/>
      <name val="Arial"/>
      <family val="2"/>
    </font>
    <font>
      <b/>
      <sz val="9"/>
      <color indexed="10"/>
      <name val="Arial"/>
      <family val="2"/>
    </font>
    <font>
      <sz val="9"/>
      <name val="Times New Roman"/>
      <family val="1"/>
    </font>
    <font>
      <sz val="10"/>
      <name val="Times New Roman"/>
      <family val="1"/>
    </font>
    <font>
      <b/>
      <sz val="10"/>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23"/>
      <name val="Arial"/>
      <family val="2"/>
    </font>
    <font>
      <b/>
      <u val="single"/>
      <sz val="11"/>
      <color indexed="23"/>
      <name val="Arial"/>
      <family val="2"/>
    </font>
    <font>
      <sz val="11"/>
      <color indexed="23"/>
      <name val="Calibri"/>
      <family val="2"/>
    </font>
    <font>
      <sz val="9"/>
      <color indexed="23"/>
      <name val="Arial"/>
      <family val="2"/>
    </font>
    <font>
      <b/>
      <i/>
      <sz val="9"/>
      <color indexed="8"/>
      <name val="Calibri"/>
      <family val="2"/>
    </font>
    <font>
      <sz val="9"/>
      <color indexed="8"/>
      <name val="Courier New"/>
      <family val="3"/>
    </font>
    <font>
      <sz val="9"/>
      <color indexed="31"/>
      <name val="Arial"/>
      <family val="2"/>
    </font>
    <font>
      <b/>
      <sz val="9"/>
      <color indexed="16"/>
      <name val="Arial"/>
      <family val="2"/>
    </font>
    <font>
      <b/>
      <sz val="9"/>
      <color indexed="57"/>
      <name val="Arial"/>
      <family val="2"/>
    </font>
    <font>
      <b/>
      <sz val="9"/>
      <color indexed="18"/>
      <name val="Arial"/>
      <family val="2"/>
    </font>
    <font>
      <b/>
      <u val="single"/>
      <sz val="9"/>
      <color indexed="10"/>
      <name val="Arial"/>
      <family val="2"/>
    </font>
    <font>
      <b/>
      <u val="single"/>
      <sz val="9"/>
      <color indexed="23"/>
      <name val="Arial"/>
      <family val="2"/>
    </font>
    <font>
      <i/>
      <sz val="9"/>
      <color indexed="8"/>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0" tint="-0.4999699890613556"/>
      <name val="Arial"/>
      <family val="2"/>
    </font>
    <font>
      <b/>
      <u val="single"/>
      <sz val="11"/>
      <color theme="0" tint="-0.4999699890613556"/>
      <name val="Arial"/>
      <family val="2"/>
    </font>
    <font>
      <sz val="11"/>
      <color theme="0" tint="-0.4999699890613556"/>
      <name val="Calibri"/>
      <family val="2"/>
    </font>
    <font>
      <sz val="9"/>
      <color theme="0" tint="-0.4999699890613556"/>
      <name val="Arial"/>
      <family val="2"/>
    </font>
    <font>
      <b/>
      <i/>
      <sz val="9"/>
      <color theme="1"/>
      <name val="Calibri"/>
      <family val="2"/>
    </font>
    <font>
      <sz val="9"/>
      <color rgb="FF000000"/>
      <name val="Courier New"/>
      <family val="3"/>
    </font>
    <font>
      <sz val="9"/>
      <color theme="4" tint="0.7999799847602844"/>
      <name val="Arial"/>
      <family val="2"/>
    </font>
    <font>
      <b/>
      <sz val="9"/>
      <color rgb="FF800000"/>
      <name val="Arial"/>
      <family val="2"/>
    </font>
    <font>
      <b/>
      <sz val="9"/>
      <color theme="6" tint="-0.4999699890613556"/>
      <name val="Arial"/>
      <family val="2"/>
    </font>
    <font>
      <b/>
      <sz val="9"/>
      <color rgb="FF000066"/>
      <name val="Arial"/>
      <family val="2"/>
    </font>
    <font>
      <i/>
      <sz val="9"/>
      <color theme="1"/>
      <name val="Calibri"/>
      <family val="2"/>
    </font>
    <font>
      <b/>
      <u val="single"/>
      <sz val="9"/>
      <color rgb="FFFF0000"/>
      <name val="Arial"/>
      <family val="2"/>
    </font>
    <font>
      <b/>
      <u val="single"/>
      <sz val="9"/>
      <color theme="0" tint="-0.4999699890613556"/>
      <name val="Arial"/>
      <family val="2"/>
    </font>
    <font>
      <b/>
      <sz val="8"/>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border>
    <border>
      <left style="thin"/>
      <right style="thin"/>
      <top style="thin"/>
      <bottom style="thin"/>
    </border>
    <border>
      <left style="thin"/>
      <right/>
      <top style="thin"/>
      <bottom style="thin"/>
    </border>
    <border>
      <left style="thin"/>
      <right style="thin"/>
      <top style="thin"/>
      <bottom style="hair"/>
    </border>
    <border>
      <left style="thin"/>
      <right style="thin"/>
      <top style="hair"/>
      <bottom style="hair"/>
    </border>
    <border>
      <left style="thin"/>
      <right style="thin"/>
      <top style="hair"/>
      <bottom style="thin"/>
    </border>
    <border>
      <left/>
      <right/>
      <top style="thin"/>
      <bottom style="thin"/>
    </border>
    <border>
      <left/>
      <right style="thin"/>
      <top style="thin"/>
      <bottom style="thin"/>
    </border>
    <border>
      <left>
        <color indexed="63"/>
      </left>
      <right>
        <color indexed="63"/>
      </right>
      <top>
        <color indexed="63"/>
      </top>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52" fillId="0" borderId="0" applyNumberFormat="0" applyFill="0" applyBorder="0" applyAlignment="0" applyProtection="0"/>
    <xf numFmtId="0" fontId="5" fillId="0" borderId="0" applyNumberFormat="0" applyFill="0" applyBorder="0" applyAlignment="0" applyProtection="0"/>
    <xf numFmtId="0" fontId="53" fillId="29" borderId="0" applyNumberFormat="0" applyBorder="0" applyAlignment="0" applyProtection="0"/>
    <xf numFmtId="0" fontId="54" fillId="0" borderId="3" applyNumberFormat="0" applyFill="0" applyAlignment="0" applyProtection="0"/>
    <xf numFmtId="0" fontId="55" fillId="0" borderId="4" applyNumberFormat="0" applyFill="0" applyAlignment="0" applyProtection="0"/>
    <xf numFmtId="0" fontId="56" fillId="0" borderId="5" applyNumberFormat="0" applyFill="0" applyAlignment="0" applyProtection="0"/>
    <xf numFmtId="0" fontId="56" fillId="0" borderId="0" applyNumberFormat="0" applyFill="0" applyBorder="0" applyAlignment="0" applyProtection="0"/>
    <xf numFmtId="0" fontId="4" fillId="0" borderId="0" applyNumberFormat="0" applyFill="0" applyBorder="0" applyAlignment="0" applyProtection="0"/>
    <xf numFmtId="0" fontId="57" fillId="30" borderId="1" applyNumberFormat="0" applyAlignment="0" applyProtection="0"/>
    <xf numFmtId="0" fontId="58" fillId="0" borderId="6" applyNumberFormat="0" applyFill="0" applyAlignment="0" applyProtection="0"/>
    <xf numFmtId="0" fontId="59" fillId="31" borderId="0" applyNumberFormat="0" applyBorder="0" applyAlignment="0" applyProtection="0"/>
    <xf numFmtId="0" fontId="0" fillId="0" borderId="0">
      <alignment/>
      <protection/>
    </xf>
    <xf numFmtId="0" fontId="8" fillId="0" borderId="0">
      <alignment/>
      <protection/>
    </xf>
    <xf numFmtId="0" fontId="8" fillId="0" borderId="0">
      <alignment/>
      <protection/>
    </xf>
    <xf numFmtId="0" fontId="1" fillId="32" borderId="7" applyNumberFormat="0" applyFont="0" applyAlignment="0" applyProtection="0"/>
    <xf numFmtId="0" fontId="60" fillId="27" borderId="8" applyNumberFormat="0" applyAlignment="0" applyProtection="0"/>
    <xf numFmtId="9" fontId="1"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0" fontId="61" fillId="0" borderId="0" applyNumberFormat="0" applyFill="0" applyBorder="0" applyAlignment="0" applyProtection="0"/>
    <xf numFmtId="0" fontId="62" fillId="0" borderId="9" applyNumberFormat="0" applyFill="0" applyAlignment="0" applyProtection="0"/>
    <xf numFmtId="0" fontId="63" fillId="0" borderId="0" applyNumberFormat="0" applyFill="0" applyBorder="0" applyAlignment="0" applyProtection="0"/>
  </cellStyleXfs>
  <cellXfs count="81">
    <xf numFmtId="0" fontId="0" fillId="0" borderId="0" xfId="0" applyFont="1" applyAlignment="1">
      <alignment/>
    </xf>
    <xf numFmtId="0" fontId="2" fillId="0" borderId="0" xfId="57" applyNumberFormat="1" applyFont="1" applyFill="1" applyBorder="1" applyAlignment="1">
      <alignment vertical="center"/>
      <protection/>
    </xf>
    <xf numFmtId="0" fontId="64" fillId="0" borderId="0" xfId="57" applyNumberFormat="1" applyFont="1" applyFill="1" applyBorder="1" applyAlignment="1">
      <alignment vertical="center"/>
      <protection/>
    </xf>
    <xf numFmtId="0" fontId="3" fillId="0" borderId="0" xfId="57" applyNumberFormat="1" applyFont="1" applyFill="1" applyBorder="1" applyAlignment="1">
      <alignment horizontal="left"/>
      <protection/>
    </xf>
    <xf numFmtId="0" fontId="65" fillId="0" borderId="0" xfId="57" applyNumberFormat="1" applyFont="1" applyFill="1" applyBorder="1" applyAlignment="1">
      <alignment horizontal="left"/>
      <protection/>
    </xf>
    <xf numFmtId="0" fontId="2" fillId="0" borderId="0" xfId="57" applyNumberFormat="1" applyFont="1" applyFill="1" applyAlignment="1" applyProtection="1">
      <alignment vertical="center"/>
      <protection locked="0"/>
    </xf>
    <xf numFmtId="0" fontId="64" fillId="0" borderId="0" xfId="57" applyNumberFormat="1" applyFont="1" applyFill="1" applyAlignment="1" applyProtection="1">
      <alignment vertical="center"/>
      <protection locked="0"/>
    </xf>
    <xf numFmtId="0" fontId="2" fillId="0" borderId="0" xfId="57" applyNumberFormat="1" applyFont="1" applyFill="1" applyAlignment="1">
      <alignment vertical="center"/>
      <protection/>
    </xf>
    <xf numFmtId="0" fontId="64" fillId="0" borderId="0" xfId="57" applyNumberFormat="1" applyFont="1" applyFill="1" applyAlignment="1">
      <alignment vertical="center"/>
      <protection/>
    </xf>
    <xf numFmtId="0" fontId="2" fillId="0" borderId="0" xfId="57" applyNumberFormat="1" applyFont="1" applyFill="1">
      <alignment/>
      <protection/>
    </xf>
    <xf numFmtId="0" fontId="64" fillId="0" borderId="0" xfId="57" applyNumberFormat="1" applyFont="1" applyFill="1">
      <alignment/>
      <protection/>
    </xf>
    <xf numFmtId="0" fontId="2" fillId="0" borderId="0" xfId="57" applyNumberFormat="1" applyFont="1" applyFill="1" applyAlignment="1">
      <alignment vertical="top"/>
      <protection/>
    </xf>
    <xf numFmtId="0" fontId="64" fillId="0" borderId="0" xfId="57" applyNumberFormat="1" applyFont="1" applyFill="1" applyAlignment="1">
      <alignment vertical="top"/>
      <protection/>
    </xf>
    <xf numFmtId="0" fontId="2" fillId="0" borderId="0" xfId="57" applyNumberFormat="1" applyFont="1" applyFill="1" applyAlignment="1" applyProtection="1">
      <alignment vertical="top"/>
      <protection/>
    </xf>
    <xf numFmtId="0" fontId="64" fillId="0" borderId="0" xfId="57" applyNumberFormat="1" applyFont="1" applyFill="1" applyAlignment="1" applyProtection="1">
      <alignment vertical="top"/>
      <protection/>
    </xf>
    <xf numFmtId="0" fontId="0" fillId="0" borderId="0" xfId="57" applyNumberFormat="1" applyFill="1">
      <alignment/>
      <protection/>
    </xf>
    <xf numFmtId="0" fontId="66" fillId="0" borderId="0" xfId="57" applyNumberFormat="1" applyFont="1" applyFill="1">
      <alignment/>
      <protection/>
    </xf>
    <xf numFmtId="0" fontId="8" fillId="0" borderId="0" xfId="59" applyNumberFormat="1" applyFill="1">
      <alignment/>
      <protection/>
    </xf>
    <xf numFmtId="0" fontId="11" fillId="0" borderId="0" xfId="57" applyNumberFormat="1" applyFont="1" applyFill="1" applyBorder="1" applyAlignment="1">
      <alignment vertical="center"/>
      <protection/>
    </xf>
    <xf numFmtId="0" fontId="67" fillId="0" borderId="0" xfId="57" applyNumberFormat="1" applyFont="1" applyFill="1" applyBorder="1" applyAlignment="1" applyProtection="1">
      <alignment vertical="center"/>
      <protection locked="0"/>
    </xf>
    <xf numFmtId="0" fontId="67" fillId="0" borderId="0" xfId="57" applyNumberFormat="1" applyFont="1" applyFill="1" applyBorder="1" applyAlignment="1">
      <alignment vertical="center"/>
      <protection/>
    </xf>
    <xf numFmtId="0" fontId="68" fillId="0" borderId="0" xfId="59" applyNumberFormat="1" applyFont="1" applyFill="1" applyBorder="1" applyAlignment="1" applyProtection="1">
      <alignment horizontal="center" vertical="center"/>
      <protection/>
    </xf>
    <xf numFmtId="0" fontId="12" fillId="0" borderId="0" xfId="57" applyNumberFormat="1" applyFont="1" applyFill="1" applyBorder="1" applyAlignment="1">
      <alignment vertical="center"/>
      <protection/>
    </xf>
    <xf numFmtId="0" fontId="12" fillId="0" borderId="10" xfId="57" applyNumberFormat="1" applyFont="1" applyFill="1" applyBorder="1" applyAlignment="1">
      <alignment horizontal="center" vertical="top" wrapText="1"/>
      <protection/>
    </xf>
    <xf numFmtId="0" fontId="12"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vertical="top" wrapText="1"/>
      <protection/>
    </xf>
    <xf numFmtId="0" fontId="12" fillId="0" borderId="11" xfId="59" applyNumberFormat="1" applyFont="1" applyFill="1" applyBorder="1" applyAlignment="1">
      <alignment horizontal="left" vertical="top"/>
      <protection/>
    </xf>
    <xf numFmtId="0" fontId="17" fillId="0" borderId="11" xfId="0" applyFont="1" applyBorder="1" applyAlignment="1">
      <alignment horizontal="justify" vertical="top" wrapText="1"/>
    </xf>
    <xf numFmtId="0" fontId="17" fillId="0" borderId="11" xfId="0" applyFont="1" applyBorder="1" applyAlignment="1">
      <alignment horizontal="justify" vertical="top" wrapText="1" shrinkToFit="1"/>
    </xf>
    <xf numFmtId="0" fontId="17" fillId="0" borderId="11" xfId="0" applyFont="1" applyBorder="1" applyAlignment="1">
      <alignment horizontal="center" vertical="top" wrapText="1"/>
    </xf>
    <xf numFmtId="0" fontId="69" fillId="0" borderId="11" xfId="59" applyNumberFormat="1" applyFont="1" applyFill="1" applyBorder="1" applyAlignment="1">
      <alignment horizontal="left" vertical="top" wrapText="1"/>
      <protection/>
    </xf>
    <xf numFmtId="2" fontId="16" fillId="0" borderId="11" xfId="0" applyNumberFormat="1" applyFont="1" applyBorder="1" applyAlignment="1">
      <alignment horizontal="right" vertical="top" wrapText="1"/>
    </xf>
    <xf numFmtId="0" fontId="12" fillId="0" borderId="11" xfId="57" applyNumberFormat="1" applyFont="1" applyFill="1" applyBorder="1" applyAlignment="1" applyProtection="1">
      <alignment horizontal="right" vertical="top" wrapText="1"/>
      <protection/>
    </xf>
    <xf numFmtId="0" fontId="11" fillId="0" borderId="11" xfId="57" applyNumberFormat="1" applyFont="1" applyFill="1" applyBorder="1" applyAlignment="1">
      <alignment vertical="top" wrapText="1"/>
      <protection/>
    </xf>
    <xf numFmtId="0" fontId="11" fillId="0" borderId="11" xfId="57" applyNumberFormat="1" applyFont="1" applyFill="1" applyBorder="1" applyAlignment="1" applyProtection="1">
      <alignment vertical="top" wrapText="1"/>
      <protection/>
    </xf>
    <xf numFmtId="0" fontId="12" fillId="0" borderId="11" xfId="57" applyNumberFormat="1" applyFont="1" applyFill="1" applyBorder="1" applyAlignment="1" applyProtection="1">
      <alignment horizontal="right" vertical="top" wrapText="1"/>
      <protection locked="0"/>
    </xf>
    <xf numFmtId="2" fontId="17" fillId="0" borderId="11" xfId="0" applyNumberFormat="1" applyFont="1" applyBorder="1" applyAlignment="1">
      <alignment horizontal="right" vertical="top" wrapText="1"/>
    </xf>
    <xf numFmtId="0" fontId="12" fillId="33" borderId="11" xfId="57" applyNumberFormat="1" applyFont="1" applyFill="1" applyBorder="1" applyAlignment="1" applyProtection="1">
      <alignment horizontal="right" vertical="top" wrapText="1"/>
      <protection locked="0"/>
    </xf>
    <xf numFmtId="2" fontId="12" fillId="0" borderId="11" xfId="59" applyNumberFormat="1" applyFont="1" applyFill="1" applyBorder="1" applyAlignment="1">
      <alignment horizontal="right" vertical="top" wrapText="1"/>
      <protection/>
    </xf>
    <xf numFmtId="2" fontId="12" fillId="0" borderId="11" xfId="58" applyNumberFormat="1" applyFont="1" applyFill="1" applyBorder="1" applyAlignment="1">
      <alignment horizontal="right" vertical="top" wrapText="1"/>
      <protection/>
    </xf>
    <xf numFmtId="2" fontId="17" fillId="0" borderId="11" xfId="0" applyNumberFormat="1" applyFont="1" applyBorder="1" applyAlignment="1">
      <alignment horizontal="right" vertical="top" wrapText="1" shrinkToFit="1"/>
    </xf>
    <xf numFmtId="0" fontId="12" fillId="0" borderId="11" xfId="59" applyNumberFormat="1" applyFont="1" applyFill="1" applyBorder="1" applyAlignment="1">
      <alignment horizontal="left" vertical="top" wrapText="1"/>
      <protection/>
    </xf>
    <xf numFmtId="0" fontId="70" fillId="0" borderId="11" xfId="57" applyNumberFormat="1" applyFont="1" applyFill="1" applyBorder="1" applyAlignment="1" applyProtection="1">
      <alignment vertical="top" wrapText="1"/>
      <protection/>
    </xf>
    <xf numFmtId="0" fontId="15" fillId="0" borderId="11" xfId="59" applyNumberFormat="1" applyFont="1" applyFill="1" applyBorder="1" applyAlignment="1" applyProtection="1">
      <alignment vertical="top" wrapText="1"/>
      <protection locked="0"/>
    </xf>
    <xf numFmtId="0" fontId="71" fillId="33" borderId="11" xfId="59" applyNumberFormat="1" applyFont="1" applyFill="1" applyBorder="1" applyAlignment="1" applyProtection="1">
      <alignment vertical="top" wrapText="1"/>
      <protection locked="0"/>
    </xf>
    <xf numFmtId="10" fontId="71" fillId="33" borderId="11" xfId="64" applyNumberFormat="1" applyFont="1" applyFill="1" applyBorder="1" applyAlignment="1" applyProtection="1">
      <alignment horizontal="center" vertical="top" wrapText="1"/>
      <protection locked="0"/>
    </xf>
    <xf numFmtId="0" fontId="70" fillId="0" borderId="11" xfId="59" applyNumberFormat="1" applyFont="1" applyFill="1" applyBorder="1" applyAlignment="1">
      <alignment vertical="top" wrapText="1"/>
      <protection/>
    </xf>
    <xf numFmtId="0" fontId="15" fillId="0" borderId="11" xfId="64" applyNumberFormat="1" applyFont="1" applyFill="1" applyBorder="1" applyAlignment="1" applyProtection="1">
      <alignment vertical="top" wrapText="1"/>
      <protection locked="0"/>
    </xf>
    <xf numFmtId="0" fontId="15" fillId="0" borderId="11" xfId="59" applyNumberFormat="1" applyFont="1" applyFill="1" applyBorder="1" applyAlignment="1" applyProtection="1">
      <alignment vertical="top" wrapText="1"/>
      <protection/>
    </xf>
    <xf numFmtId="2" fontId="72" fillId="0" borderId="11" xfId="59" applyNumberFormat="1" applyFont="1" applyFill="1" applyBorder="1" applyAlignment="1">
      <alignment vertical="top" wrapText="1"/>
      <protection/>
    </xf>
    <xf numFmtId="2" fontId="15" fillId="0" borderId="11" xfId="59" applyNumberFormat="1" applyFont="1" applyFill="1" applyBorder="1" applyAlignment="1">
      <alignment horizontal="right" vertical="top" wrapText="1"/>
      <protection/>
    </xf>
    <xf numFmtId="0" fontId="17" fillId="0" borderId="11" xfId="0" applyFont="1" applyBorder="1" applyAlignment="1">
      <alignment horizontal="right" vertical="top" wrapText="1"/>
    </xf>
    <xf numFmtId="0" fontId="11" fillId="0" borderId="11" xfId="59" applyNumberFormat="1" applyFont="1" applyFill="1" applyBorder="1" applyAlignment="1">
      <alignment horizontal="right" vertical="top" wrapText="1"/>
      <protection/>
    </xf>
    <xf numFmtId="0" fontId="11" fillId="0" borderId="11" xfId="57" applyNumberFormat="1" applyFont="1" applyFill="1" applyBorder="1" applyAlignment="1">
      <alignment horizontal="right" vertical="top" wrapText="1"/>
      <protection/>
    </xf>
    <xf numFmtId="0" fontId="16" fillId="0" borderId="11" xfId="0" applyFont="1" applyBorder="1" applyAlignment="1">
      <alignment horizontal="right" vertical="top" wrapText="1"/>
    </xf>
    <xf numFmtId="0" fontId="17" fillId="0" borderId="11" xfId="0" applyFont="1" applyBorder="1" applyAlignment="1">
      <alignment horizontal="right" vertical="top" wrapText="1" shrinkToFit="1"/>
    </xf>
    <xf numFmtId="0" fontId="15" fillId="0" borderId="11" xfId="59" applyNumberFormat="1" applyFont="1" applyFill="1" applyBorder="1" applyAlignment="1">
      <alignment horizontal="right" vertical="top" wrapText="1"/>
      <protection/>
    </xf>
    <xf numFmtId="0" fontId="12" fillId="0" borderId="11" xfId="59" applyNumberFormat="1" applyFont="1" applyFill="1" applyBorder="1" applyAlignment="1">
      <alignment horizontal="center" vertical="top" wrapText="1"/>
      <protection/>
    </xf>
    <xf numFmtId="0" fontId="73" fillId="0" borderId="11" xfId="59" applyNumberFormat="1" applyFont="1" applyFill="1" applyBorder="1" applyAlignment="1">
      <alignment vertical="top" wrapText="1"/>
      <protection/>
    </xf>
    <xf numFmtId="0" fontId="11" fillId="0" borderId="0" xfId="57" applyNumberFormat="1" applyFont="1" applyFill="1" applyBorder="1" applyAlignment="1">
      <alignment horizontal="center" vertical="center"/>
      <protection/>
    </xf>
    <xf numFmtId="0" fontId="2" fillId="0" borderId="0" xfId="57" applyNumberFormat="1" applyFont="1" applyFill="1" applyAlignment="1">
      <alignment horizontal="center"/>
      <protection/>
    </xf>
    <xf numFmtId="0" fontId="74" fillId="0" borderId="0" xfId="59" applyNumberFormat="1" applyFont="1" applyFill="1" applyBorder="1" applyAlignment="1" applyProtection="1">
      <alignment horizontal="center" vertical="center"/>
      <protection/>
    </xf>
    <xf numFmtId="0" fontId="11" fillId="0" borderId="12" xfId="59" applyNumberFormat="1" applyFont="1" applyFill="1" applyBorder="1" applyAlignment="1" applyProtection="1">
      <alignment horizontal="center" vertical="top" wrapText="1"/>
      <protection/>
    </xf>
    <xf numFmtId="0" fontId="11" fillId="0" borderId="11" xfId="57"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wrapText="1"/>
      <protection/>
    </xf>
    <xf numFmtId="0" fontId="11" fillId="0" borderId="11" xfId="59" applyNumberFormat="1" applyFont="1" applyFill="1" applyBorder="1" applyAlignment="1">
      <alignment horizontal="center" vertical="top"/>
      <protection/>
    </xf>
    <xf numFmtId="0" fontId="0" fillId="0" borderId="0" xfId="57" applyNumberFormat="1" applyFont="1" applyFill="1" applyAlignment="1">
      <alignment horizontal="center"/>
      <protection/>
    </xf>
    <xf numFmtId="0" fontId="17" fillId="0" borderId="13" xfId="0" applyFont="1" applyBorder="1" applyAlignment="1">
      <alignment horizontal="center" vertical="top" wrapText="1"/>
    </xf>
    <xf numFmtId="0" fontId="17" fillId="0" borderId="14" xfId="0" applyFont="1" applyBorder="1" applyAlignment="1">
      <alignment horizontal="center" vertical="top" wrapText="1"/>
    </xf>
    <xf numFmtId="0" fontId="17" fillId="0" borderId="15" xfId="0" applyFont="1" applyBorder="1" applyAlignment="1">
      <alignment horizontal="center" vertical="top" wrapText="1"/>
    </xf>
    <xf numFmtId="0" fontId="15" fillId="0" borderId="11" xfId="59" applyNumberFormat="1" applyFont="1" applyFill="1" applyBorder="1" applyAlignment="1">
      <alignment horizontal="center" vertical="top" wrapText="1"/>
      <protection/>
    </xf>
    <xf numFmtId="0" fontId="12" fillId="0" borderId="12" xfId="57" applyNumberFormat="1" applyFont="1" applyFill="1" applyBorder="1" applyAlignment="1">
      <alignment horizontal="center" vertical="center" wrapText="1"/>
      <protection/>
    </xf>
    <xf numFmtId="0" fontId="12" fillId="0" borderId="16" xfId="57" applyNumberFormat="1" applyFont="1" applyFill="1" applyBorder="1" applyAlignment="1">
      <alignment horizontal="center" vertical="center" wrapText="1"/>
      <protection/>
    </xf>
    <xf numFmtId="0" fontId="12" fillId="0" borderId="17" xfId="57" applyNumberFormat="1" applyFont="1" applyFill="1" applyBorder="1" applyAlignment="1">
      <alignment horizontal="center" vertical="center" wrapText="1"/>
      <protection/>
    </xf>
    <xf numFmtId="0" fontId="75" fillId="0" borderId="0" xfId="57" applyNumberFormat="1" applyFont="1" applyFill="1" applyBorder="1" applyAlignment="1">
      <alignment horizontal="right" vertical="top"/>
      <protection/>
    </xf>
    <xf numFmtId="0" fontId="13" fillId="0" borderId="0" xfId="57" applyNumberFormat="1" applyFont="1" applyFill="1" applyBorder="1" applyAlignment="1">
      <alignment horizontal="left" vertical="center" wrapText="1"/>
      <protection/>
    </xf>
    <xf numFmtId="0" fontId="76" fillId="0" borderId="18" xfId="57" applyNumberFormat="1" applyFont="1" applyFill="1" applyBorder="1" applyAlignment="1" applyProtection="1">
      <alignment horizontal="center" wrapText="1"/>
      <protection locked="0"/>
    </xf>
    <xf numFmtId="0" fontId="12" fillId="33" borderId="12" xfId="59" applyNumberFormat="1" applyFont="1" applyFill="1" applyBorder="1" applyAlignment="1" applyProtection="1">
      <alignment horizontal="left" vertical="top"/>
      <protection locked="0"/>
    </xf>
    <xf numFmtId="0" fontId="12" fillId="0" borderId="16" xfId="59" applyNumberFormat="1" applyFont="1" applyFill="1" applyBorder="1" applyAlignment="1" applyProtection="1">
      <alignment horizontal="left" vertical="top"/>
      <protection locked="0"/>
    </xf>
    <xf numFmtId="0" fontId="12" fillId="0" borderId="17" xfId="59" applyNumberFormat="1" applyFont="1" applyFill="1" applyBorder="1" applyAlignment="1" applyProtection="1">
      <alignment horizontal="left" vertical="top"/>
      <protection locked="0"/>
    </xf>
    <xf numFmtId="0" fontId="7" fillId="0" borderId="0" xfId="0" applyFont="1" applyAlignment="1">
      <alignment horizontal="center" vertical="center"/>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4" xfId="59"/>
    <cellStyle name="Note" xfId="60"/>
    <cellStyle name="Output" xfId="61"/>
    <cellStyle name="Percent" xfId="62"/>
    <cellStyle name="Percent 2" xfId="63"/>
    <cellStyle name="Percent 3" xfId="64"/>
    <cellStyle name="Title" xfId="65"/>
    <cellStyle name="Total" xfId="66"/>
    <cellStyle name="Warning Text"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2162175</xdr:colOff>
      <xdr:row>0</xdr:row>
      <xdr:rowOff>285750</xdr:rowOff>
    </xdr:to>
    <xdr:grpSp>
      <xdr:nvGrpSpPr>
        <xdr:cNvPr id="1" name="Group 1"/>
        <xdr:cNvGrpSpPr>
          <a:grpSpLocks noChangeAspect="1"/>
        </xdr:cNvGrpSpPr>
      </xdr:nvGrpSpPr>
      <xdr:grpSpPr>
        <a:xfrm>
          <a:off x="66675" y="76200"/>
          <a:ext cx="3086100" cy="209550"/>
          <a:chOff x="10318750" y="378069"/>
          <a:chExt cx="3122405" cy="295434"/>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theme="4" tint="-0.4999699890613556"/>
  </sheetPr>
  <dimension ref="A1:II31"/>
  <sheetViews>
    <sheetView showGridLines="0" zoomScalePageLayoutView="0" workbookViewId="0" topLeftCell="A1">
      <selection activeCell="B8" sqref="B8:BC8"/>
    </sheetView>
  </sheetViews>
  <sheetFormatPr defaultColWidth="9.140625" defaultRowHeight="15"/>
  <cols>
    <col min="1" max="1" width="14.8515625" style="66" customWidth="1"/>
    <col min="2" max="2" width="73.7109375" style="15" customWidth="1"/>
    <col min="3" max="3" width="23.421875" style="15" hidden="1" customWidth="1"/>
    <col min="4" max="4" width="15.140625" style="15" customWidth="1"/>
    <col min="5" max="5" width="10.7109375" style="15" customWidth="1"/>
    <col min="6" max="6" width="12.7109375" style="15" customWidth="1"/>
    <col min="7" max="7" width="14.140625" style="15" hidden="1" customWidth="1"/>
    <col min="8" max="10" width="12.140625" style="15" hidden="1" customWidth="1"/>
    <col min="11" max="11" width="19.57421875" style="15" hidden="1" customWidth="1"/>
    <col min="12" max="12" width="14.28125" style="15" hidden="1" customWidth="1"/>
    <col min="13" max="13" width="17.421875" style="15" hidden="1" customWidth="1"/>
    <col min="14" max="14" width="15.28125" style="17" hidden="1" customWidth="1"/>
    <col min="15" max="15" width="14.28125" style="15" hidden="1" customWidth="1"/>
    <col min="16" max="16" width="17.28125" style="15" hidden="1" customWidth="1"/>
    <col min="17" max="17" width="18.421875" style="15" hidden="1" customWidth="1"/>
    <col min="18" max="18" width="17.421875" style="15" hidden="1" customWidth="1"/>
    <col min="19" max="19" width="14.7109375" style="15" hidden="1" customWidth="1"/>
    <col min="20" max="20" width="14.8515625" style="15" hidden="1" customWidth="1"/>
    <col min="21" max="21" width="16.421875" style="15" hidden="1" customWidth="1"/>
    <col min="22" max="22" width="13.00390625" style="15" hidden="1" customWidth="1"/>
    <col min="23" max="51" width="9.140625" style="15" hidden="1" customWidth="1"/>
    <col min="52" max="52" width="10.28125" style="15" hidden="1" customWidth="1"/>
    <col min="53" max="53" width="15.421875" style="15" customWidth="1"/>
    <col min="54" max="54" width="18.8515625" style="15" hidden="1" customWidth="1"/>
    <col min="55" max="55" width="51.421875" style="15" customWidth="1"/>
    <col min="56" max="238" width="9.140625" style="15" customWidth="1"/>
    <col min="239" max="243" width="9.140625" style="16" customWidth="1"/>
    <col min="244" max="16384" width="9.140625" style="15" customWidth="1"/>
  </cols>
  <sheetData>
    <row r="1" spans="1:243" s="1" customFormat="1" ht="27" customHeight="1">
      <c r="A1" s="74" t="str">
        <f>B2&amp;" BoQ"</f>
        <v>Percentage BoQ</v>
      </c>
      <c r="B1" s="74"/>
      <c r="C1" s="74"/>
      <c r="D1" s="74"/>
      <c r="E1" s="74"/>
      <c r="F1" s="74"/>
      <c r="G1" s="74"/>
      <c r="H1" s="74"/>
      <c r="I1" s="74"/>
      <c r="J1" s="74"/>
      <c r="K1" s="74"/>
      <c r="L1" s="74"/>
      <c r="M1" s="18"/>
      <c r="N1" s="18"/>
      <c r="O1" s="19"/>
      <c r="P1" s="19"/>
      <c r="Q1" s="20"/>
      <c r="R1" s="18"/>
      <c r="S1" s="18"/>
      <c r="T1" s="18"/>
      <c r="U1" s="18"/>
      <c r="V1" s="18"/>
      <c r="W1" s="18"/>
      <c r="X1" s="18"/>
      <c r="Y1" s="18"/>
      <c r="Z1" s="18"/>
      <c r="AA1" s="18"/>
      <c r="AB1" s="18"/>
      <c r="AC1" s="18"/>
      <c r="AD1" s="18"/>
      <c r="AE1" s="18"/>
      <c r="AF1" s="18"/>
      <c r="AG1" s="18"/>
      <c r="AH1" s="18"/>
      <c r="AI1" s="18"/>
      <c r="AJ1" s="18"/>
      <c r="AK1" s="18"/>
      <c r="AL1" s="18"/>
      <c r="AM1" s="18"/>
      <c r="AN1" s="18"/>
      <c r="AO1" s="18"/>
      <c r="AP1" s="18"/>
      <c r="AQ1" s="18"/>
      <c r="AR1" s="18"/>
      <c r="AS1" s="18"/>
      <c r="AT1" s="18"/>
      <c r="AU1" s="18"/>
      <c r="AV1" s="18"/>
      <c r="AW1" s="18"/>
      <c r="AX1" s="18"/>
      <c r="AY1" s="18"/>
      <c r="AZ1" s="18"/>
      <c r="BA1" s="18"/>
      <c r="BB1" s="18"/>
      <c r="BC1" s="18"/>
      <c r="IE1" s="2"/>
      <c r="IF1" s="2"/>
      <c r="IG1" s="2"/>
      <c r="IH1" s="2"/>
      <c r="II1" s="2"/>
    </row>
    <row r="2" spans="1:55" s="1" customFormat="1" ht="25.5" customHeight="1" hidden="1">
      <c r="A2" s="61" t="s">
        <v>3</v>
      </c>
      <c r="B2" s="21" t="s">
        <v>35</v>
      </c>
      <c r="C2" s="21" t="s">
        <v>4</v>
      </c>
      <c r="D2" s="21" t="s">
        <v>5</v>
      </c>
      <c r="E2" s="21" t="s">
        <v>6</v>
      </c>
      <c r="F2" s="18"/>
      <c r="G2" s="18"/>
      <c r="H2" s="18"/>
      <c r="I2" s="18"/>
      <c r="J2" s="22"/>
      <c r="K2" s="22"/>
      <c r="L2" s="22"/>
      <c r="M2" s="18"/>
      <c r="N2" s="18"/>
      <c r="O2" s="19"/>
      <c r="P2" s="19"/>
      <c r="Q2" s="20"/>
      <c r="R2" s="18"/>
      <c r="S2" s="18"/>
      <c r="T2" s="18"/>
      <c r="U2" s="18"/>
      <c r="V2" s="18"/>
      <c r="W2" s="18"/>
      <c r="X2" s="18"/>
      <c r="Y2" s="18"/>
      <c r="Z2" s="18"/>
      <c r="AA2" s="18"/>
      <c r="AB2" s="18"/>
      <c r="AC2" s="18"/>
      <c r="AD2" s="18"/>
      <c r="AE2" s="18"/>
      <c r="AF2" s="18"/>
      <c r="AG2" s="18"/>
      <c r="AH2" s="18"/>
      <c r="AI2" s="18"/>
      <c r="AJ2" s="18"/>
      <c r="AK2" s="18"/>
      <c r="AL2" s="18"/>
      <c r="AM2" s="18"/>
      <c r="AN2" s="18"/>
      <c r="AO2" s="18"/>
      <c r="AP2" s="18"/>
      <c r="AQ2" s="18"/>
      <c r="AR2" s="18"/>
      <c r="AS2" s="18"/>
      <c r="AT2" s="18"/>
      <c r="AU2" s="18"/>
      <c r="AV2" s="18"/>
      <c r="AW2" s="18"/>
      <c r="AX2" s="18"/>
      <c r="AY2" s="18"/>
      <c r="AZ2" s="18"/>
      <c r="BA2" s="18"/>
      <c r="BB2" s="18"/>
      <c r="BC2" s="18"/>
    </row>
    <row r="3" spans="1:243" s="1" customFormat="1" ht="30" customHeight="1" hidden="1">
      <c r="A3" s="59" t="s">
        <v>40</v>
      </c>
      <c r="B3" s="18"/>
      <c r="C3" s="18" t="s">
        <v>39</v>
      </c>
      <c r="D3" s="18"/>
      <c r="E3" s="18"/>
      <c r="F3" s="18"/>
      <c r="G3" s="18"/>
      <c r="H3" s="18"/>
      <c r="I3" s="18"/>
      <c r="J3" s="18"/>
      <c r="K3" s="18"/>
      <c r="L3" s="18"/>
      <c r="M3" s="18"/>
      <c r="N3" s="18"/>
      <c r="O3" s="18"/>
      <c r="P3" s="18"/>
      <c r="Q3" s="18"/>
      <c r="R3" s="18"/>
      <c r="S3" s="18"/>
      <c r="T3" s="18"/>
      <c r="U3" s="18"/>
      <c r="V3" s="18"/>
      <c r="W3" s="18"/>
      <c r="X3" s="18"/>
      <c r="Y3" s="18"/>
      <c r="Z3" s="18"/>
      <c r="AA3" s="18"/>
      <c r="AB3" s="18"/>
      <c r="AC3" s="18"/>
      <c r="AD3" s="18"/>
      <c r="AE3" s="18"/>
      <c r="AF3" s="18"/>
      <c r="AG3" s="18"/>
      <c r="AH3" s="18"/>
      <c r="AI3" s="18"/>
      <c r="AJ3" s="18"/>
      <c r="AK3" s="18"/>
      <c r="AL3" s="18"/>
      <c r="AM3" s="18"/>
      <c r="AN3" s="18"/>
      <c r="AO3" s="18"/>
      <c r="AP3" s="18"/>
      <c r="AQ3" s="18"/>
      <c r="AR3" s="18"/>
      <c r="AS3" s="18"/>
      <c r="AT3" s="18"/>
      <c r="AU3" s="18"/>
      <c r="AV3" s="18"/>
      <c r="AW3" s="18"/>
      <c r="AX3" s="18"/>
      <c r="AY3" s="18"/>
      <c r="AZ3" s="18"/>
      <c r="BA3" s="18"/>
      <c r="BB3" s="18"/>
      <c r="BC3" s="18"/>
      <c r="IE3" s="2"/>
      <c r="IF3" s="2"/>
      <c r="IG3" s="2"/>
      <c r="IH3" s="2"/>
      <c r="II3" s="2"/>
    </row>
    <row r="4" spans="1:243" s="3" customFormat="1" ht="30.75" customHeight="1">
      <c r="A4" s="75" t="s">
        <v>43</v>
      </c>
      <c r="B4" s="75"/>
      <c r="C4" s="75"/>
      <c r="D4" s="75"/>
      <c r="E4" s="75"/>
      <c r="F4" s="75"/>
      <c r="G4" s="75"/>
      <c r="H4" s="75"/>
      <c r="I4" s="75"/>
      <c r="J4" s="75"/>
      <c r="K4" s="75"/>
      <c r="L4" s="75"/>
      <c r="M4" s="75"/>
      <c r="N4" s="75"/>
      <c r="O4" s="75"/>
      <c r="P4" s="75"/>
      <c r="Q4" s="75"/>
      <c r="R4" s="75"/>
      <c r="S4" s="75"/>
      <c r="T4" s="75"/>
      <c r="U4" s="75"/>
      <c r="V4" s="75"/>
      <c r="W4" s="75"/>
      <c r="X4" s="75"/>
      <c r="Y4" s="75"/>
      <c r="Z4" s="75"/>
      <c r="AA4" s="75"/>
      <c r="AB4" s="75"/>
      <c r="AC4" s="75"/>
      <c r="AD4" s="75"/>
      <c r="AE4" s="75"/>
      <c r="AF4" s="75"/>
      <c r="AG4" s="75"/>
      <c r="AH4" s="75"/>
      <c r="AI4" s="75"/>
      <c r="AJ4" s="75"/>
      <c r="AK4" s="75"/>
      <c r="AL4" s="75"/>
      <c r="AM4" s="75"/>
      <c r="AN4" s="75"/>
      <c r="AO4" s="75"/>
      <c r="AP4" s="75"/>
      <c r="AQ4" s="75"/>
      <c r="AR4" s="75"/>
      <c r="AS4" s="75"/>
      <c r="AT4" s="75"/>
      <c r="AU4" s="75"/>
      <c r="AV4" s="75"/>
      <c r="AW4" s="75"/>
      <c r="AX4" s="75"/>
      <c r="AY4" s="75"/>
      <c r="AZ4" s="75"/>
      <c r="BA4" s="75"/>
      <c r="BB4" s="75"/>
      <c r="BC4" s="75"/>
      <c r="IE4" s="4"/>
      <c r="IF4" s="4"/>
      <c r="IG4" s="4"/>
      <c r="IH4" s="4"/>
      <c r="II4" s="4"/>
    </row>
    <row r="5" spans="1:243" s="3" customFormat="1" ht="30.75" customHeight="1">
      <c r="A5" s="75" t="s">
        <v>52</v>
      </c>
      <c r="B5" s="75"/>
      <c r="C5" s="75"/>
      <c r="D5" s="75"/>
      <c r="E5" s="75"/>
      <c r="F5" s="75"/>
      <c r="G5" s="75"/>
      <c r="H5" s="75"/>
      <c r="I5" s="75"/>
      <c r="J5" s="75"/>
      <c r="K5" s="75"/>
      <c r="L5" s="75"/>
      <c r="M5" s="75"/>
      <c r="N5" s="75"/>
      <c r="O5" s="75"/>
      <c r="P5" s="75"/>
      <c r="Q5" s="75"/>
      <c r="R5" s="75"/>
      <c r="S5" s="75"/>
      <c r="T5" s="75"/>
      <c r="U5" s="75"/>
      <c r="V5" s="75"/>
      <c r="W5" s="75"/>
      <c r="X5" s="75"/>
      <c r="Y5" s="75"/>
      <c r="Z5" s="75"/>
      <c r="AA5" s="75"/>
      <c r="AB5" s="75"/>
      <c r="AC5" s="75"/>
      <c r="AD5" s="75"/>
      <c r="AE5" s="75"/>
      <c r="AF5" s="75"/>
      <c r="AG5" s="75"/>
      <c r="AH5" s="75"/>
      <c r="AI5" s="75"/>
      <c r="AJ5" s="75"/>
      <c r="AK5" s="75"/>
      <c r="AL5" s="75"/>
      <c r="AM5" s="75"/>
      <c r="AN5" s="75"/>
      <c r="AO5" s="75"/>
      <c r="AP5" s="75"/>
      <c r="AQ5" s="75"/>
      <c r="AR5" s="75"/>
      <c r="AS5" s="75"/>
      <c r="AT5" s="75"/>
      <c r="AU5" s="75"/>
      <c r="AV5" s="75"/>
      <c r="AW5" s="75"/>
      <c r="AX5" s="75"/>
      <c r="AY5" s="75"/>
      <c r="AZ5" s="75"/>
      <c r="BA5" s="75"/>
      <c r="BB5" s="75"/>
      <c r="BC5" s="75"/>
      <c r="IE5" s="4"/>
      <c r="IF5" s="4"/>
      <c r="IG5" s="4"/>
      <c r="IH5" s="4"/>
      <c r="II5" s="4"/>
    </row>
    <row r="6" spans="1:243" s="3" customFormat="1" ht="30.75" customHeight="1">
      <c r="A6" s="75" t="s">
        <v>70</v>
      </c>
      <c r="B6" s="75"/>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75"/>
      <c r="AE6" s="75"/>
      <c r="AF6" s="75"/>
      <c r="AG6" s="75"/>
      <c r="AH6" s="75"/>
      <c r="AI6" s="75"/>
      <c r="AJ6" s="75"/>
      <c r="AK6" s="75"/>
      <c r="AL6" s="75"/>
      <c r="AM6" s="75"/>
      <c r="AN6" s="75"/>
      <c r="AO6" s="75"/>
      <c r="AP6" s="75"/>
      <c r="AQ6" s="75"/>
      <c r="AR6" s="75"/>
      <c r="AS6" s="75"/>
      <c r="AT6" s="75"/>
      <c r="AU6" s="75"/>
      <c r="AV6" s="75"/>
      <c r="AW6" s="75"/>
      <c r="AX6" s="75"/>
      <c r="AY6" s="75"/>
      <c r="AZ6" s="75"/>
      <c r="BA6" s="75"/>
      <c r="BB6" s="75"/>
      <c r="BC6" s="75"/>
      <c r="IE6" s="4"/>
      <c r="IF6" s="4"/>
      <c r="IG6" s="4"/>
      <c r="IH6" s="4"/>
      <c r="II6" s="4"/>
    </row>
    <row r="7" spans="1:243" s="3" customFormat="1" ht="29.25" customHeight="1" hidden="1">
      <c r="A7" s="76" t="s">
        <v>7</v>
      </c>
      <c r="B7" s="76"/>
      <c r="C7" s="76"/>
      <c r="D7" s="76"/>
      <c r="E7" s="76"/>
      <c r="F7" s="76"/>
      <c r="G7" s="76"/>
      <c r="H7" s="76"/>
      <c r="I7" s="76"/>
      <c r="J7" s="76"/>
      <c r="K7" s="76"/>
      <c r="L7" s="76"/>
      <c r="M7" s="76"/>
      <c r="N7" s="76"/>
      <c r="O7" s="76"/>
      <c r="P7" s="76"/>
      <c r="Q7" s="76"/>
      <c r="R7" s="76"/>
      <c r="S7" s="76"/>
      <c r="T7" s="76"/>
      <c r="U7" s="76"/>
      <c r="V7" s="76"/>
      <c r="W7" s="76"/>
      <c r="X7" s="76"/>
      <c r="Y7" s="76"/>
      <c r="Z7" s="76"/>
      <c r="AA7" s="76"/>
      <c r="AB7" s="76"/>
      <c r="AC7" s="76"/>
      <c r="AD7" s="76"/>
      <c r="AE7" s="76"/>
      <c r="AF7" s="76"/>
      <c r="AG7" s="76"/>
      <c r="AH7" s="76"/>
      <c r="AI7" s="76"/>
      <c r="AJ7" s="76"/>
      <c r="AK7" s="76"/>
      <c r="AL7" s="76"/>
      <c r="AM7" s="76"/>
      <c r="AN7" s="76"/>
      <c r="AO7" s="76"/>
      <c r="AP7" s="76"/>
      <c r="AQ7" s="76"/>
      <c r="AR7" s="76"/>
      <c r="AS7" s="76"/>
      <c r="AT7" s="76"/>
      <c r="AU7" s="76"/>
      <c r="AV7" s="76"/>
      <c r="AW7" s="76"/>
      <c r="AX7" s="76"/>
      <c r="AY7" s="76"/>
      <c r="AZ7" s="76"/>
      <c r="BA7" s="76"/>
      <c r="BB7" s="76"/>
      <c r="BC7" s="76"/>
      <c r="IE7" s="4"/>
      <c r="IF7" s="4"/>
      <c r="IG7" s="4"/>
      <c r="IH7" s="4"/>
      <c r="II7" s="4"/>
    </row>
    <row r="8" spans="1:243" s="5" customFormat="1" ht="58.5" customHeight="1">
      <c r="A8" s="62" t="s">
        <v>42</v>
      </c>
      <c r="B8" s="77"/>
      <c r="C8" s="78"/>
      <c r="D8" s="78"/>
      <c r="E8" s="78"/>
      <c r="F8" s="78"/>
      <c r="G8" s="78"/>
      <c r="H8" s="78"/>
      <c r="I8" s="78"/>
      <c r="J8" s="78"/>
      <c r="K8" s="78"/>
      <c r="L8" s="78"/>
      <c r="M8" s="78"/>
      <c r="N8" s="78"/>
      <c r="O8" s="78"/>
      <c r="P8" s="78"/>
      <c r="Q8" s="78"/>
      <c r="R8" s="78"/>
      <c r="S8" s="78"/>
      <c r="T8" s="78"/>
      <c r="U8" s="78"/>
      <c r="V8" s="78"/>
      <c r="W8" s="78"/>
      <c r="X8" s="78"/>
      <c r="Y8" s="78"/>
      <c r="Z8" s="78"/>
      <c r="AA8" s="78"/>
      <c r="AB8" s="78"/>
      <c r="AC8" s="78"/>
      <c r="AD8" s="78"/>
      <c r="AE8" s="78"/>
      <c r="AF8" s="78"/>
      <c r="AG8" s="78"/>
      <c r="AH8" s="78"/>
      <c r="AI8" s="78"/>
      <c r="AJ8" s="78"/>
      <c r="AK8" s="78"/>
      <c r="AL8" s="78"/>
      <c r="AM8" s="78"/>
      <c r="AN8" s="78"/>
      <c r="AO8" s="78"/>
      <c r="AP8" s="78"/>
      <c r="AQ8" s="78"/>
      <c r="AR8" s="78"/>
      <c r="AS8" s="78"/>
      <c r="AT8" s="78"/>
      <c r="AU8" s="78"/>
      <c r="AV8" s="78"/>
      <c r="AW8" s="78"/>
      <c r="AX8" s="78"/>
      <c r="AY8" s="78"/>
      <c r="AZ8" s="78"/>
      <c r="BA8" s="78"/>
      <c r="BB8" s="78"/>
      <c r="BC8" s="79"/>
      <c r="IE8" s="6"/>
      <c r="IF8" s="6"/>
      <c r="IG8" s="6"/>
      <c r="IH8" s="6"/>
      <c r="II8" s="6"/>
    </row>
    <row r="9" spans="1:243" s="7" customFormat="1" ht="61.5" customHeight="1">
      <c r="A9" s="71" t="s">
        <v>45</v>
      </c>
      <c r="B9" s="72"/>
      <c r="C9" s="72"/>
      <c r="D9" s="72"/>
      <c r="E9" s="72"/>
      <c r="F9" s="72"/>
      <c r="G9" s="72"/>
      <c r="H9" s="72"/>
      <c r="I9" s="72"/>
      <c r="J9" s="7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3"/>
      <c r="IE9" s="8"/>
      <c r="IF9" s="8"/>
      <c r="IG9" s="8"/>
      <c r="IH9" s="8"/>
      <c r="II9" s="8"/>
    </row>
    <row r="10" spans="1:243" s="9" customFormat="1" ht="18.75" customHeight="1">
      <c r="A10" s="23" t="s">
        <v>46</v>
      </c>
      <c r="B10" s="23" t="s">
        <v>47</v>
      </c>
      <c r="C10" s="23" t="s">
        <v>47</v>
      </c>
      <c r="D10" s="23" t="s">
        <v>46</v>
      </c>
      <c r="E10" s="23" t="s">
        <v>47</v>
      </c>
      <c r="F10" s="23" t="s">
        <v>8</v>
      </c>
      <c r="G10" s="23" t="s">
        <v>8</v>
      </c>
      <c r="H10" s="23" t="s">
        <v>9</v>
      </c>
      <c r="I10" s="23" t="s">
        <v>47</v>
      </c>
      <c r="J10" s="23" t="s">
        <v>46</v>
      </c>
      <c r="K10" s="23" t="s">
        <v>48</v>
      </c>
      <c r="L10" s="23" t="s">
        <v>47</v>
      </c>
      <c r="M10" s="23" t="s">
        <v>46</v>
      </c>
      <c r="N10" s="23" t="s">
        <v>8</v>
      </c>
      <c r="O10" s="23" t="s">
        <v>8</v>
      </c>
      <c r="P10" s="23" t="s">
        <v>8</v>
      </c>
      <c r="Q10" s="23" t="s">
        <v>8</v>
      </c>
      <c r="R10" s="23" t="s">
        <v>9</v>
      </c>
      <c r="S10" s="23" t="s">
        <v>9</v>
      </c>
      <c r="T10" s="23" t="s">
        <v>8</v>
      </c>
      <c r="U10" s="23" t="s">
        <v>8</v>
      </c>
      <c r="V10" s="23" t="s">
        <v>8</v>
      </c>
      <c r="W10" s="23" t="s">
        <v>8</v>
      </c>
      <c r="X10" s="23" t="s">
        <v>9</v>
      </c>
      <c r="Y10" s="23" t="s">
        <v>9</v>
      </c>
      <c r="Z10" s="23" t="s">
        <v>8</v>
      </c>
      <c r="AA10" s="23" t="s">
        <v>8</v>
      </c>
      <c r="AB10" s="23" t="s">
        <v>8</v>
      </c>
      <c r="AC10" s="23" t="s">
        <v>8</v>
      </c>
      <c r="AD10" s="23" t="s">
        <v>9</v>
      </c>
      <c r="AE10" s="23" t="s">
        <v>9</v>
      </c>
      <c r="AF10" s="23" t="s">
        <v>8</v>
      </c>
      <c r="AG10" s="23" t="s">
        <v>8</v>
      </c>
      <c r="AH10" s="23" t="s">
        <v>8</v>
      </c>
      <c r="AI10" s="23" t="s">
        <v>8</v>
      </c>
      <c r="AJ10" s="23" t="s">
        <v>9</v>
      </c>
      <c r="AK10" s="23" t="s">
        <v>9</v>
      </c>
      <c r="AL10" s="23" t="s">
        <v>8</v>
      </c>
      <c r="AM10" s="23" t="s">
        <v>8</v>
      </c>
      <c r="AN10" s="23" t="s">
        <v>8</v>
      </c>
      <c r="AO10" s="23" t="s">
        <v>8</v>
      </c>
      <c r="AP10" s="23" t="s">
        <v>9</v>
      </c>
      <c r="AQ10" s="23" t="s">
        <v>9</v>
      </c>
      <c r="AR10" s="23" t="s">
        <v>8</v>
      </c>
      <c r="AS10" s="23" t="s">
        <v>8</v>
      </c>
      <c r="AT10" s="23" t="s">
        <v>46</v>
      </c>
      <c r="AU10" s="23" t="s">
        <v>46</v>
      </c>
      <c r="AV10" s="23" t="s">
        <v>9</v>
      </c>
      <c r="AW10" s="23" t="s">
        <v>9</v>
      </c>
      <c r="AX10" s="23" t="s">
        <v>46</v>
      </c>
      <c r="AY10" s="23" t="s">
        <v>46</v>
      </c>
      <c r="AZ10" s="23" t="s">
        <v>10</v>
      </c>
      <c r="BA10" s="23" t="s">
        <v>46</v>
      </c>
      <c r="BB10" s="23" t="s">
        <v>46</v>
      </c>
      <c r="BC10" s="23" t="s">
        <v>47</v>
      </c>
      <c r="IE10" s="10"/>
      <c r="IF10" s="10"/>
      <c r="IG10" s="10"/>
      <c r="IH10" s="10"/>
      <c r="II10" s="10"/>
    </row>
    <row r="11" spans="1:243" s="9" customFormat="1" ht="60" customHeight="1">
      <c r="A11" s="63" t="s">
        <v>0</v>
      </c>
      <c r="B11" s="24" t="s">
        <v>11</v>
      </c>
      <c r="C11" s="24" t="s">
        <v>1</v>
      </c>
      <c r="D11" s="24" t="s">
        <v>12</v>
      </c>
      <c r="E11" s="24" t="s">
        <v>13</v>
      </c>
      <c r="F11" s="24" t="s">
        <v>49</v>
      </c>
      <c r="G11" s="24"/>
      <c r="H11" s="24"/>
      <c r="I11" s="24" t="s">
        <v>14</v>
      </c>
      <c r="J11" s="24" t="s">
        <v>15</v>
      </c>
      <c r="K11" s="24" t="s">
        <v>16</v>
      </c>
      <c r="L11" s="24" t="s">
        <v>17</v>
      </c>
      <c r="M11" s="57" t="s">
        <v>50</v>
      </c>
      <c r="N11" s="24" t="s">
        <v>18</v>
      </c>
      <c r="O11" s="24" t="s">
        <v>19</v>
      </c>
      <c r="P11" s="24" t="s">
        <v>20</v>
      </c>
      <c r="Q11" s="24" t="s">
        <v>21</v>
      </c>
      <c r="R11" s="24"/>
      <c r="S11" s="24"/>
      <c r="T11" s="24" t="s">
        <v>22</v>
      </c>
      <c r="U11" s="24" t="s">
        <v>23</v>
      </c>
      <c r="V11" s="24" t="s">
        <v>24</v>
      </c>
      <c r="W11" s="24"/>
      <c r="X11" s="24"/>
      <c r="Y11" s="24"/>
      <c r="Z11" s="24"/>
      <c r="AA11" s="24"/>
      <c r="AB11" s="24"/>
      <c r="AC11" s="24"/>
      <c r="AD11" s="24"/>
      <c r="AE11" s="24"/>
      <c r="AF11" s="24"/>
      <c r="AG11" s="24"/>
      <c r="AH11" s="24"/>
      <c r="AI11" s="24"/>
      <c r="AJ11" s="24"/>
      <c r="AK11" s="24"/>
      <c r="AL11" s="24"/>
      <c r="AM11" s="24"/>
      <c r="AN11" s="24"/>
      <c r="AO11" s="24"/>
      <c r="AP11" s="24"/>
      <c r="AQ11" s="24"/>
      <c r="AR11" s="24"/>
      <c r="AS11" s="24"/>
      <c r="AT11" s="24"/>
      <c r="AU11" s="24"/>
      <c r="AV11" s="24"/>
      <c r="AW11" s="24"/>
      <c r="AX11" s="24"/>
      <c r="AY11" s="24"/>
      <c r="AZ11" s="24"/>
      <c r="BA11" s="58" t="s">
        <v>53</v>
      </c>
      <c r="BB11" s="58" t="s">
        <v>25</v>
      </c>
      <c r="BC11" s="58" t="s">
        <v>26</v>
      </c>
      <c r="IE11" s="10"/>
      <c r="IF11" s="10"/>
      <c r="IG11" s="10"/>
      <c r="IH11" s="10"/>
      <c r="II11" s="10"/>
    </row>
    <row r="12" spans="1:243" s="9" customFormat="1" ht="14.25">
      <c r="A12" s="63">
        <v>1</v>
      </c>
      <c r="B12" s="24">
        <v>2</v>
      </c>
      <c r="C12" s="24">
        <v>3</v>
      </c>
      <c r="D12" s="24">
        <v>4</v>
      </c>
      <c r="E12" s="24">
        <v>5</v>
      </c>
      <c r="F12" s="24">
        <v>6</v>
      </c>
      <c r="G12" s="24">
        <v>7</v>
      </c>
      <c r="H12" s="24">
        <v>8</v>
      </c>
      <c r="I12" s="24">
        <v>9</v>
      </c>
      <c r="J12" s="24">
        <v>10</v>
      </c>
      <c r="K12" s="24">
        <v>11</v>
      </c>
      <c r="L12" s="24">
        <v>12</v>
      </c>
      <c r="M12" s="24">
        <v>13</v>
      </c>
      <c r="N12" s="24">
        <v>14</v>
      </c>
      <c r="O12" s="24">
        <v>15</v>
      </c>
      <c r="P12" s="24">
        <v>16</v>
      </c>
      <c r="Q12" s="24">
        <v>17</v>
      </c>
      <c r="R12" s="24">
        <v>18</v>
      </c>
      <c r="S12" s="24">
        <v>19</v>
      </c>
      <c r="T12" s="24">
        <v>20</v>
      </c>
      <c r="U12" s="24">
        <v>21</v>
      </c>
      <c r="V12" s="24">
        <v>22</v>
      </c>
      <c r="W12" s="24">
        <v>23</v>
      </c>
      <c r="X12" s="24">
        <v>24</v>
      </c>
      <c r="Y12" s="24">
        <v>25</v>
      </c>
      <c r="Z12" s="24">
        <v>26</v>
      </c>
      <c r="AA12" s="24">
        <v>27</v>
      </c>
      <c r="AB12" s="24">
        <v>28</v>
      </c>
      <c r="AC12" s="24">
        <v>29</v>
      </c>
      <c r="AD12" s="24">
        <v>30</v>
      </c>
      <c r="AE12" s="24">
        <v>31</v>
      </c>
      <c r="AF12" s="24">
        <v>32</v>
      </c>
      <c r="AG12" s="24">
        <v>33</v>
      </c>
      <c r="AH12" s="24">
        <v>34</v>
      </c>
      <c r="AI12" s="24">
        <v>35</v>
      </c>
      <c r="AJ12" s="24">
        <v>36</v>
      </c>
      <c r="AK12" s="24">
        <v>37</v>
      </c>
      <c r="AL12" s="24">
        <v>38</v>
      </c>
      <c r="AM12" s="24">
        <v>39</v>
      </c>
      <c r="AN12" s="24">
        <v>40</v>
      </c>
      <c r="AO12" s="24">
        <v>41</v>
      </c>
      <c r="AP12" s="24">
        <v>42</v>
      </c>
      <c r="AQ12" s="24">
        <v>43</v>
      </c>
      <c r="AR12" s="24">
        <v>44</v>
      </c>
      <c r="AS12" s="24">
        <v>45</v>
      </c>
      <c r="AT12" s="24">
        <v>46</v>
      </c>
      <c r="AU12" s="24">
        <v>47</v>
      </c>
      <c r="AV12" s="24">
        <v>48</v>
      </c>
      <c r="AW12" s="24">
        <v>49</v>
      </c>
      <c r="AX12" s="24">
        <v>50</v>
      </c>
      <c r="AY12" s="24">
        <v>51</v>
      </c>
      <c r="AZ12" s="24">
        <v>52</v>
      </c>
      <c r="BA12" s="24">
        <v>53</v>
      </c>
      <c r="BB12" s="24">
        <v>54</v>
      </c>
      <c r="BC12" s="24">
        <v>55</v>
      </c>
      <c r="IE12" s="10"/>
      <c r="IF12" s="10"/>
      <c r="IG12" s="10"/>
      <c r="IH12" s="10"/>
      <c r="II12" s="10"/>
    </row>
    <row r="13" spans="1:243" s="11" customFormat="1" ht="140.25">
      <c r="A13" s="67">
        <v>1</v>
      </c>
      <c r="B13" s="27" t="s">
        <v>54</v>
      </c>
      <c r="C13" s="30" t="s">
        <v>28</v>
      </c>
      <c r="D13" s="51"/>
      <c r="E13" s="51"/>
      <c r="F13" s="36"/>
      <c r="G13" s="35"/>
      <c r="H13" s="32"/>
      <c r="I13" s="52"/>
      <c r="J13" s="53"/>
      <c r="K13" s="35"/>
      <c r="L13" s="35"/>
      <c r="M13" s="37"/>
      <c r="N13" s="35"/>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c r="AN13" s="35"/>
      <c r="AO13" s="35"/>
      <c r="AP13" s="35"/>
      <c r="AQ13" s="35"/>
      <c r="AR13" s="35"/>
      <c r="AS13" s="35"/>
      <c r="AT13" s="35"/>
      <c r="AU13" s="35"/>
      <c r="AV13" s="35"/>
      <c r="AW13" s="35"/>
      <c r="AX13" s="35"/>
      <c r="AY13" s="35"/>
      <c r="AZ13" s="35"/>
      <c r="BA13" s="38"/>
      <c r="BB13" s="39"/>
      <c r="BC13" s="25"/>
      <c r="IE13" s="12">
        <v>1.01</v>
      </c>
      <c r="IF13" s="12" t="s">
        <v>31</v>
      </c>
      <c r="IG13" s="12" t="s">
        <v>27</v>
      </c>
      <c r="IH13" s="12">
        <v>123.223</v>
      </c>
      <c r="II13" s="12" t="s">
        <v>29</v>
      </c>
    </row>
    <row r="14" spans="1:243" s="11" customFormat="1" ht="24">
      <c r="A14" s="68">
        <v>1.01</v>
      </c>
      <c r="B14" s="28" t="s">
        <v>55</v>
      </c>
      <c r="C14" s="30" t="s">
        <v>28</v>
      </c>
      <c r="D14" s="36"/>
      <c r="E14" s="51"/>
      <c r="F14" s="36"/>
      <c r="G14" s="35"/>
      <c r="H14" s="32"/>
      <c r="I14" s="52" t="s">
        <v>30</v>
      </c>
      <c r="J14" s="53">
        <f aca="true" t="shared" si="0" ref="J14:J19">IF(I14="Less(-)",-1,1)</f>
        <v>1</v>
      </c>
      <c r="K14" s="35" t="s">
        <v>36</v>
      </c>
      <c r="L14" s="35" t="s">
        <v>6</v>
      </c>
      <c r="M14" s="37"/>
      <c r="N14" s="35"/>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c r="AN14" s="35"/>
      <c r="AO14" s="35"/>
      <c r="AP14" s="35"/>
      <c r="AQ14" s="35"/>
      <c r="AR14" s="35"/>
      <c r="AS14" s="35"/>
      <c r="AT14" s="35"/>
      <c r="AU14" s="35"/>
      <c r="AV14" s="35"/>
      <c r="AW14" s="35"/>
      <c r="AX14" s="35"/>
      <c r="AY14" s="35"/>
      <c r="AZ14" s="35"/>
      <c r="BA14" s="38"/>
      <c r="BB14" s="39">
        <f aca="true" t="shared" si="1" ref="BB14:BB19">BA14+SUM(N14:AZ14)</f>
        <v>0</v>
      </c>
      <c r="BC14" s="25"/>
      <c r="IE14" s="12">
        <v>1.01</v>
      </c>
      <c r="IF14" s="12" t="s">
        <v>31</v>
      </c>
      <c r="IG14" s="12" t="s">
        <v>27</v>
      </c>
      <c r="IH14" s="12">
        <v>123.223</v>
      </c>
      <c r="II14" s="12" t="s">
        <v>29</v>
      </c>
    </row>
    <row r="15" spans="1:243" s="11" customFormat="1" ht="25.5">
      <c r="A15" s="68">
        <v>1.02</v>
      </c>
      <c r="B15" s="28" t="s">
        <v>56</v>
      </c>
      <c r="C15" s="30" t="s">
        <v>28</v>
      </c>
      <c r="D15" s="36">
        <v>1322</v>
      </c>
      <c r="E15" s="55" t="s">
        <v>51</v>
      </c>
      <c r="F15" s="40">
        <v>384.5</v>
      </c>
      <c r="G15" s="35"/>
      <c r="H15" s="32"/>
      <c r="I15" s="52" t="s">
        <v>30</v>
      </c>
      <c r="J15" s="53">
        <f t="shared" si="0"/>
        <v>1</v>
      </c>
      <c r="K15" s="35" t="s">
        <v>36</v>
      </c>
      <c r="L15" s="35" t="s">
        <v>6</v>
      </c>
      <c r="M15" s="37"/>
      <c r="N15" s="35"/>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c r="AN15" s="35"/>
      <c r="AO15" s="35"/>
      <c r="AP15" s="35"/>
      <c r="AQ15" s="35"/>
      <c r="AR15" s="35"/>
      <c r="AS15" s="35"/>
      <c r="AT15" s="35"/>
      <c r="AU15" s="35"/>
      <c r="AV15" s="35"/>
      <c r="AW15" s="35"/>
      <c r="AX15" s="35"/>
      <c r="AY15" s="35"/>
      <c r="AZ15" s="35"/>
      <c r="BA15" s="38">
        <f>total_amount_ba($B$2,$D$2,D15,F15,J15,K15,M15)</f>
        <v>508309</v>
      </c>
      <c r="BB15" s="39">
        <f t="shared" si="1"/>
        <v>508309</v>
      </c>
      <c r="BC15" s="25" t="str">
        <f>SpellNumber(L15,BB15)</f>
        <v>INR  Five Lakh Eight Thousand Three Hundred &amp; Nine  Only</v>
      </c>
      <c r="IE15" s="12">
        <v>1.01</v>
      </c>
      <c r="IF15" s="12" t="s">
        <v>31</v>
      </c>
      <c r="IG15" s="12" t="s">
        <v>27</v>
      </c>
      <c r="IH15" s="12">
        <v>123.223</v>
      </c>
      <c r="II15" s="12" t="s">
        <v>29</v>
      </c>
    </row>
    <row r="16" spans="1:243" s="11" customFormat="1" ht="51">
      <c r="A16" s="68">
        <v>1.03</v>
      </c>
      <c r="B16" s="28" t="s">
        <v>57</v>
      </c>
      <c r="C16" s="30" t="s">
        <v>28</v>
      </c>
      <c r="D16" s="36"/>
      <c r="E16" s="51"/>
      <c r="F16" s="36"/>
      <c r="G16" s="35"/>
      <c r="H16" s="32"/>
      <c r="I16" s="52" t="s">
        <v>30</v>
      </c>
      <c r="J16" s="53">
        <f t="shared" si="0"/>
        <v>1</v>
      </c>
      <c r="K16" s="35" t="s">
        <v>36</v>
      </c>
      <c r="L16" s="35" t="s">
        <v>6</v>
      </c>
      <c r="M16" s="37"/>
      <c r="N16" s="35"/>
      <c r="O16" s="35"/>
      <c r="P16" s="35"/>
      <c r="Q16" s="35"/>
      <c r="R16" s="35"/>
      <c r="S16" s="35"/>
      <c r="T16" s="35"/>
      <c r="U16" s="35"/>
      <c r="V16" s="35"/>
      <c r="W16" s="35"/>
      <c r="X16" s="35"/>
      <c r="Y16" s="35"/>
      <c r="Z16" s="35"/>
      <c r="AA16" s="35"/>
      <c r="AB16" s="35"/>
      <c r="AC16" s="35"/>
      <c r="AD16" s="35"/>
      <c r="AE16" s="35"/>
      <c r="AF16" s="35"/>
      <c r="AG16" s="35"/>
      <c r="AH16" s="35"/>
      <c r="AI16" s="35"/>
      <c r="AJ16" s="35"/>
      <c r="AK16" s="35"/>
      <c r="AL16" s="35"/>
      <c r="AM16" s="35"/>
      <c r="AN16" s="35"/>
      <c r="AO16" s="35"/>
      <c r="AP16" s="35"/>
      <c r="AQ16" s="35"/>
      <c r="AR16" s="35"/>
      <c r="AS16" s="35"/>
      <c r="AT16" s="35"/>
      <c r="AU16" s="35"/>
      <c r="AV16" s="35"/>
      <c r="AW16" s="35"/>
      <c r="AX16" s="35"/>
      <c r="AY16" s="35"/>
      <c r="AZ16" s="35"/>
      <c r="BA16" s="38"/>
      <c r="BB16" s="39">
        <f t="shared" si="1"/>
        <v>0</v>
      </c>
      <c r="BC16" s="25"/>
      <c r="IE16" s="12">
        <v>1.01</v>
      </c>
      <c r="IF16" s="12" t="s">
        <v>31</v>
      </c>
      <c r="IG16" s="12" t="s">
        <v>27</v>
      </c>
      <c r="IH16" s="12">
        <v>123.223</v>
      </c>
      <c r="II16" s="12" t="s">
        <v>29</v>
      </c>
    </row>
    <row r="17" spans="1:243" s="11" customFormat="1" ht="25.5">
      <c r="A17" s="68">
        <v>1.04</v>
      </c>
      <c r="B17" s="28" t="s">
        <v>58</v>
      </c>
      <c r="C17" s="30" t="s">
        <v>28</v>
      </c>
      <c r="D17" s="36">
        <v>91</v>
      </c>
      <c r="E17" s="55" t="s">
        <v>51</v>
      </c>
      <c r="F17" s="40">
        <v>444.9</v>
      </c>
      <c r="G17" s="35"/>
      <c r="H17" s="32"/>
      <c r="I17" s="52" t="s">
        <v>30</v>
      </c>
      <c r="J17" s="53">
        <f t="shared" si="0"/>
        <v>1</v>
      </c>
      <c r="K17" s="35" t="s">
        <v>36</v>
      </c>
      <c r="L17" s="35" t="s">
        <v>6</v>
      </c>
      <c r="M17" s="37"/>
      <c r="N17" s="35"/>
      <c r="O17" s="35"/>
      <c r="P17" s="35"/>
      <c r="Q17" s="35"/>
      <c r="R17" s="35"/>
      <c r="S17" s="35"/>
      <c r="T17" s="35"/>
      <c r="U17" s="35"/>
      <c r="V17" s="35"/>
      <c r="W17" s="35"/>
      <c r="X17" s="35"/>
      <c r="Y17" s="35"/>
      <c r="Z17" s="35"/>
      <c r="AA17" s="35"/>
      <c r="AB17" s="35"/>
      <c r="AC17" s="35"/>
      <c r="AD17" s="35"/>
      <c r="AE17" s="35"/>
      <c r="AF17" s="35"/>
      <c r="AG17" s="35"/>
      <c r="AH17" s="35"/>
      <c r="AI17" s="35"/>
      <c r="AJ17" s="35"/>
      <c r="AK17" s="35"/>
      <c r="AL17" s="35"/>
      <c r="AM17" s="35"/>
      <c r="AN17" s="35"/>
      <c r="AO17" s="35"/>
      <c r="AP17" s="35"/>
      <c r="AQ17" s="35"/>
      <c r="AR17" s="35"/>
      <c r="AS17" s="35"/>
      <c r="AT17" s="35"/>
      <c r="AU17" s="35"/>
      <c r="AV17" s="35"/>
      <c r="AW17" s="35"/>
      <c r="AX17" s="35"/>
      <c r="AY17" s="35"/>
      <c r="AZ17" s="35"/>
      <c r="BA17" s="38">
        <f>total_amount_ba($B$2,$D$2,D17,F17,J17,K17,M17)</f>
        <v>40485.9</v>
      </c>
      <c r="BB17" s="39">
        <f t="shared" si="1"/>
        <v>40485.9</v>
      </c>
      <c r="BC17" s="25" t="str">
        <f>SpellNumber(L17,BB17)</f>
        <v>INR  Forty Thousand Four Hundred &amp; Eighty Five  and Paise Ninety Only</v>
      </c>
      <c r="IE17" s="12">
        <v>1.01</v>
      </c>
      <c r="IF17" s="12" t="s">
        <v>31</v>
      </c>
      <c r="IG17" s="12" t="s">
        <v>27</v>
      </c>
      <c r="IH17" s="12">
        <v>123.223</v>
      </c>
      <c r="II17" s="12" t="s">
        <v>29</v>
      </c>
    </row>
    <row r="18" spans="1:243" s="11" customFormat="1" ht="63.75">
      <c r="A18" s="67">
        <v>2</v>
      </c>
      <c r="B18" s="27" t="s">
        <v>59</v>
      </c>
      <c r="C18" s="30" t="s">
        <v>28</v>
      </c>
      <c r="D18" s="36"/>
      <c r="E18" s="51"/>
      <c r="F18" s="36"/>
      <c r="G18" s="35"/>
      <c r="H18" s="32"/>
      <c r="I18" s="52" t="s">
        <v>30</v>
      </c>
      <c r="J18" s="53">
        <f t="shared" si="0"/>
        <v>1</v>
      </c>
      <c r="K18" s="35" t="s">
        <v>36</v>
      </c>
      <c r="L18" s="35" t="s">
        <v>6</v>
      </c>
      <c r="M18" s="37"/>
      <c r="N18" s="35"/>
      <c r="O18" s="35"/>
      <c r="P18" s="35"/>
      <c r="Q18" s="35"/>
      <c r="R18" s="35"/>
      <c r="S18" s="35"/>
      <c r="T18" s="35"/>
      <c r="U18" s="35"/>
      <c r="V18" s="35"/>
      <c r="W18" s="35"/>
      <c r="X18" s="35"/>
      <c r="Y18" s="35"/>
      <c r="Z18" s="35"/>
      <c r="AA18" s="35"/>
      <c r="AB18" s="35"/>
      <c r="AC18" s="35"/>
      <c r="AD18" s="35"/>
      <c r="AE18" s="35"/>
      <c r="AF18" s="35"/>
      <c r="AG18" s="35"/>
      <c r="AH18" s="35"/>
      <c r="AI18" s="35"/>
      <c r="AJ18" s="35"/>
      <c r="AK18" s="35"/>
      <c r="AL18" s="35"/>
      <c r="AM18" s="35"/>
      <c r="AN18" s="35"/>
      <c r="AO18" s="35"/>
      <c r="AP18" s="35"/>
      <c r="AQ18" s="35"/>
      <c r="AR18" s="35"/>
      <c r="AS18" s="35"/>
      <c r="AT18" s="35"/>
      <c r="AU18" s="35"/>
      <c r="AV18" s="35"/>
      <c r="AW18" s="35"/>
      <c r="AX18" s="35"/>
      <c r="AY18" s="35"/>
      <c r="AZ18" s="35"/>
      <c r="BA18" s="38"/>
      <c r="BB18" s="39">
        <f t="shared" si="1"/>
        <v>0</v>
      </c>
      <c r="BC18" s="25"/>
      <c r="IE18" s="12">
        <v>1.01</v>
      </c>
      <c r="IF18" s="12" t="s">
        <v>31</v>
      </c>
      <c r="IG18" s="12" t="s">
        <v>27</v>
      </c>
      <c r="IH18" s="12">
        <v>123.223</v>
      </c>
      <c r="II18" s="12" t="s">
        <v>29</v>
      </c>
    </row>
    <row r="19" spans="1:243" s="11" customFormat="1" ht="30.75" customHeight="1">
      <c r="A19" s="69">
        <v>2.01</v>
      </c>
      <c r="B19" s="28" t="s">
        <v>60</v>
      </c>
      <c r="C19" s="30" t="s">
        <v>28</v>
      </c>
      <c r="D19" s="31">
        <v>58</v>
      </c>
      <c r="E19" s="54" t="s">
        <v>44</v>
      </c>
      <c r="F19" s="31">
        <v>826.35</v>
      </c>
      <c r="G19" s="35"/>
      <c r="H19" s="32"/>
      <c r="I19" s="52" t="s">
        <v>30</v>
      </c>
      <c r="J19" s="53">
        <f t="shared" si="0"/>
        <v>1</v>
      </c>
      <c r="K19" s="35" t="s">
        <v>36</v>
      </c>
      <c r="L19" s="35" t="s">
        <v>6</v>
      </c>
      <c r="M19" s="37"/>
      <c r="N19" s="35"/>
      <c r="O19" s="35"/>
      <c r="P19" s="35"/>
      <c r="Q19" s="35"/>
      <c r="R19" s="35"/>
      <c r="S19" s="35"/>
      <c r="T19" s="35"/>
      <c r="U19" s="35"/>
      <c r="V19" s="35"/>
      <c r="W19" s="35"/>
      <c r="X19" s="35"/>
      <c r="Y19" s="35"/>
      <c r="Z19" s="35"/>
      <c r="AA19" s="35"/>
      <c r="AB19" s="35"/>
      <c r="AC19" s="35"/>
      <c r="AD19" s="35"/>
      <c r="AE19" s="35"/>
      <c r="AF19" s="35"/>
      <c r="AG19" s="35"/>
      <c r="AH19" s="35"/>
      <c r="AI19" s="35"/>
      <c r="AJ19" s="35"/>
      <c r="AK19" s="35"/>
      <c r="AL19" s="35"/>
      <c r="AM19" s="35"/>
      <c r="AN19" s="35"/>
      <c r="AO19" s="35"/>
      <c r="AP19" s="35"/>
      <c r="AQ19" s="35"/>
      <c r="AR19" s="35"/>
      <c r="AS19" s="35"/>
      <c r="AT19" s="35"/>
      <c r="AU19" s="35"/>
      <c r="AV19" s="35"/>
      <c r="AW19" s="35"/>
      <c r="AX19" s="35"/>
      <c r="AY19" s="35"/>
      <c r="AZ19" s="35"/>
      <c r="BA19" s="38">
        <f>total_amount_ba($B$2,$D$2,D19,F19,J19,K19,M19)</f>
        <v>47928.3</v>
      </c>
      <c r="BB19" s="39">
        <f t="shared" si="1"/>
        <v>47928.3</v>
      </c>
      <c r="BC19" s="25" t="str">
        <f>SpellNumber(L19,BB19)</f>
        <v>INR  Forty Seven Thousand Nine Hundred &amp; Twenty Eight  and Paise Thirty Only</v>
      </c>
      <c r="IE19" s="12">
        <v>1.01</v>
      </c>
      <c r="IF19" s="12" t="s">
        <v>31</v>
      </c>
      <c r="IG19" s="12" t="s">
        <v>27</v>
      </c>
      <c r="IH19" s="12">
        <v>123.223</v>
      </c>
      <c r="II19" s="12" t="s">
        <v>29</v>
      </c>
    </row>
    <row r="20" spans="1:243" s="11" customFormat="1" ht="51">
      <c r="A20" s="67">
        <v>3</v>
      </c>
      <c r="B20" s="27" t="s">
        <v>61</v>
      </c>
      <c r="C20" s="30" t="s">
        <v>28</v>
      </c>
      <c r="D20" s="36"/>
      <c r="E20" s="51"/>
      <c r="F20" s="36"/>
      <c r="G20" s="35"/>
      <c r="H20" s="32"/>
      <c r="I20" s="52"/>
      <c r="J20" s="53"/>
      <c r="K20" s="35"/>
      <c r="L20" s="35"/>
      <c r="M20" s="37"/>
      <c r="N20" s="35"/>
      <c r="O20" s="35"/>
      <c r="P20" s="35"/>
      <c r="Q20" s="35"/>
      <c r="R20" s="35"/>
      <c r="S20" s="35"/>
      <c r="T20" s="35"/>
      <c r="U20" s="35"/>
      <c r="V20" s="35"/>
      <c r="W20" s="35"/>
      <c r="X20" s="35"/>
      <c r="Y20" s="35"/>
      <c r="Z20" s="35"/>
      <c r="AA20" s="35"/>
      <c r="AB20" s="35"/>
      <c r="AC20" s="35"/>
      <c r="AD20" s="35"/>
      <c r="AE20" s="35"/>
      <c r="AF20" s="35"/>
      <c r="AG20" s="35"/>
      <c r="AH20" s="35"/>
      <c r="AI20" s="35"/>
      <c r="AJ20" s="35"/>
      <c r="AK20" s="35"/>
      <c r="AL20" s="35"/>
      <c r="AM20" s="35"/>
      <c r="AN20" s="35"/>
      <c r="AO20" s="35"/>
      <c r="AP20" s="35"/>
      <c r="AQ20" s="35"/>
      <c r="AR20" s="35"/>
      <c r="AS20" s="35"/>
      <c r="AT20" s="35"/>
      <c r="AU20" s="35"/>
      <c r="AV20" s="35"/>
      <c r="AW20" s="35"/>
      <c r="AX20" s="35"/>
      <c r="AY20" s="35"/>
      <c r="AZ20" s="35"/>
      <c r="BA20" s="38"/>
      <c r="BB20" s="39"/>
      <c r="BC20" s="25"/>
      <c r="IE20" s="12">
        <v>1.01</v>
      </c>
      <c r="IF20" s="12" t="s">
        <v>31</v>
      </c>
      <c r="IG20" s="12" t="s">
        <v>27</v>
      </c>
      <c r="IH20" s="12">
        <v>123.223</v>
      </c>
      <c r="II20" s="12" t="s">
        <v>29</v>
      </c>
    </row>
    <row r="21" spans="1:243" s="11" customFormat="1" ht="24">
      <c r="A21" s="69">
        <v>3.01</v>
      </c>
      <c r="B21" s="28" t="s">
        <v>62</v>
      </c>
      <c r="C21" s="30" t="s">
        <v>28</v>
      </c>
      <c r="D21" s="36">
        <v>201</v>
      </c>
      <c r="E21" s="55" t="s">
        <v>44</v>
      </c>
      <c r="F21" s="40">
        <v>1003.95</v>
      </c>
      <c r="G21" s="35"/>
      <c r="H21" s="32"/>
      <c r="I21" s="52" t="s">
        <v>30</v>
      </c>
      <c r="J21" s="53">
        <f aca="true" t="shared" si="2" ref="J21:J27">IF(I21="Less(-)",-1,1)</f>
        <v>1</v>
      </c>
      <c r="K21" s="35" t="s">
        <v>36</v>
      </c>
      <c r="L21" s="35" t="s">
        <v>6</v>
      </c>
      <c r="M21" s="37"/>
      <c r="N21" s="35"/>
      <c r="O21" s="35"/>
      <c r="P21" s="35"/>
      <c r="Q21" s="35"/>
      <c r="R21" s="35"/>
      <c r="S21" s="35"/>
      <c r="T21" s="35"/>
      <c r="U21" s="35"/>
      <c r="V21" s="35"/>
      <c r="W21" s="35"/>
      <c r="X21" s="35"/>
      <c r="Y21" s="35"/>
      <c r="Z21" s="35"/>
      <c r="AA21" s="35"/>
      <c r="AB21" s="35"/>
      <c r="AC21" s="35"/>
      <c r="AD21" s="35"/>
      <c r="AE21" s="35"/>
      <c r="AF21" s="35"/>
      <c r="AG21" s="35"/>
      <c r="AH21" s="35"/>
      <c r="AI21" s="35"/>
      <c r="AJ21" s="35"/>
      <c r="AK21" s="35"/>
      <c r="AL21" s="35"/>
      <c r="AM21" s="35"/>
      <c r="AN21" s="35"/>
      <c r="AO21" s="35"/>
      <c r="AP21" s="35"/>
      <c r="AQ21" s="35"/>
      <c r="AR21" s="35"/>
      <c r="AS21" s="35"/>
      <c r="AT21" s="35"/>
      <c r="AU21" s="35"/>
      <c r="AV21" s="35"/>
      <c r="AW21" s="35"/>
      <c r="AX21" s="35"/>
      <c r="AY21" s="35"/>
      <c r="AZ21" s="35"/>
      <c r="BA21" s="38">
        <f>total_amount_ba($B$2,$D$2,D21,F21,J21,K21,M21)</f>
        <v>201793.95</v>
      </c>
      <c r="BB21" s="39">
        <f aca="true" t="shared" si="3" ref="BB21:BB27">BA21+SUM(N21:AZ21)</f>
        <v>201793.95</v>
      </c>
      <c r="BC21" s="25" t="str">
        <f>SpellNumber(L21,BB21)</f>
        <v>INR  Two Lakh One Thousand Seven Hundred &amp; Ninety Three  and Paise Ninety Five Only</v>
      </c>
      <c r="IE21" s="12">
        <v>1.01</v>
      </c>
      <c r="IF21" s="12" t="s">
        <v>31</v>
      </c>
      <c r="IG21" s="12" t="s">
        <v>27</v>
      </c>
      <c r="IH21" s="12">
        <v>123.223</v>
      </c>
      <c r="II21" s="12" t="s">
        <v>29</v>
      </c>
    </row>
    <row r="22" spans="1:243" s="11" customFormat="1" ht="38.25">
      <c r="A22" s="67">
        <v>4</v>
      </c>
      <c r="B22" s="27" t="s">
        <v>63</v>
      </c>
      <c r="C22" s="30" t="s">
        <v>28</v>
      </c>
      <c r="D22" s="36"/>
      <c r="E22" s="51"/>
      <c r="F22" s="36"/>
      <c r="G22" s="35"/>
      <c r="H22" s="32"/>
      <c r="I22" s="52" t="s">
        <v>30</v>
      </c>
      <c r="J22" s="53">
        <f t="shared" si="2"/>
        <v>1</v>
      </c>
      <c r="K22" s="35" t="s">
        <v>36</v>
      </c>
      <c r="L22" s="35" t="s">
        <v>6</v>
      </c>
      <c r="M22" s="37"/>
      <c r="N22" s="35"/>
      <c r="O22" s="35"/>
      <c r="P22" s="35"/>
      <c r="Q22" s="35"/>
      <c r="R22" s="35"/>
      <c r="S22" s="35"/>
      <c r="T22" s="35"/>
      <c r="U22" s="35"/>
      <c r="V22" s="35"/>
      <c r="W22" s="35"/>
      <c r="X22" s="35"/>
      <c r="Y22" s="35"/>
      <c r="Z22" s="35"/>
      <c r="AA22" s="35"/>
      <c r="AB22" s="35"/>
      <c r="AC22" s="35"/>
      <c r="AD22" s="35"/>
      <c r="AE22" s="35"/>
      <c r="AF22" s="35"/>
      <c r="AG22" s="35"/>
      <c r="AH22" s="35"/>
      <c r="AI22" s="35"/>
      <c r="AJ22" s="35"/>
      <c r="AK22" s="35"/>
      <c r="AL22" s="35"/>
      <c r="AM22" s="35"/>
      <c r="AN22" s="35"/>
      <c r="AO22" s="35"/>
      <c r="AP22" s="35"/>
      <c r="AQ22" s="35"/>
      <c r="AR22" s="35"/>
      <c r="AS22" s="35"/>
      <c r="AT22" s="35"/>
      <c r="AU22" s="35"/>
      <c r="AV22" s="35"/>
      <c r="AW22" s="35"/>
      <c r="AX22" s="35"/>
      <c r="AY22" s="35"/>
      <c r="AZ22" s="35"/>
      <c r="BA22" s="38"/>
      <c r="BB22" s="39">
        <f t="shared" si="3"/>
        <v>0</v>
      </c>
      <c r="BC22" s="25"/>
      <c r="IE22" s="12">
        <v>1.01</v>
      </c>
      <c r="IF22" s="12" t="s">
        <v>31</v>
      </c>
      <c r="IG22" s="12" t="s">
        <v>27</v>
      </c>
      <c r="IH22" s="12">
        <v>123.223</v>
      </c>
      <c r="II22" s="12" t="s">
        <v>29</v>
      </c>
    </row>
    <row r="23" spans="1:243" s="11" customFormat="1" ht="24">
      <c r="A23" s="29">
        <v>4.01</v>
      </c>
      <c r="B23" s="27" t="s">
        <v>64</v>
      </c>
      <c r="C23" s="30" t="s">
        <v>28</v>
      </c>
      <c r="D23" s="36">
        <v>12</v>
      </c>
      <c r="E23" s="51" t="s">
        <v>69</v>
      </c>
      <c r="F23" s="36">
        <v>51.1</v>
      </c>
      <c r="G23" s="35"/>
      <c r="H23" s="32"/>
      <c r="I23" s="52" t="s">
        <v>30</v>
      </c>
      <c r="J23" s="53">
        <f t="shared" si="2"/>
        <v>1</v>
      </c>
      <c r="K23" s="35" t="s">
        <v>36</v>
      </c>
      <c r="L23" s="35" t="s">
        <v>6</v>
      </c>
      <c r="M23" s="37"/>
      <c r="N23" s="35"/>
      <c r="O23" s="35"/>
      <c r="P23" s="35"/>
      <c r="Q23" s="35"/>
      <c r="R23" s="35"/>
      <c r="S23" s="35"/>
      <c r="T23" s="35"/>
      <c r="U23" s="35"/>
      <c r="V23" s="35"/>
      <c r="W23" s="35"/>
      <c r="X23" s="35"/>
      <c r="Y23" s="35"/>
      <c r="Z23" s="35"/>
      <c r="AA23" s="35"/>
      <c r="AB23" s="35"/>
      <c r="AC23" s="35"/>
      <c r="AD23" s="35"/>
      <c r="AE23" s="35"/>
      <c r="AF23" s="35"/>
      <c r="AG23" s="35"/>
      <c r="AH23" s="35"/>
      <c r="AI23" s="35"/>
      <c r="AJ23" s="35"/>
      <c r="AK23" s="35"/>
      <c r="AL23" s="35"/>
      <c r="AM23" s="35"/>
      <c r="AN23" s="35"/>
      <c r="AO23" s="35"/>
      <c r="AP23" s="35"/>
      <c r="AQ23" s="35"/>
      <c r="AR23" s="35"/>
      <c r="AS23" s="35"/>
      <c r="AT23" s="35"/>
      <c r="AU23" s="35"/>
      <c r="AV23" s="35"/>
      <c r="AW23" s="35"/>
      <c r="AX23" s="35"/>
      <c r="AY23" s="35"/>
      <c r="AZ23" s="35"/>
      <c r="BA23" s="38">
        <f>total_amount_ba($B$2,$D$2,D23,F23,J23,K23,M23)</f>
        <v>613.2</v>
      </c>
      <c r="BB23" s="39">
        <f t="shared" si="3"/>
        <v>613.2</v>
      </c>
      <c r="BC23" s="25" t="str">
        <f>SpellNumber(L23,BB23)</f>
        <v>INR  Six Hundred &amp; Thirteen  and Paise Twenty Only</v>
      </c>
      <c r="IE23" s="12">
        <v>1.01</v>
      </c>
      <c r="IF23" s="12" t="s">
        <v>31</v>
      </c>
      <c r="IG23" s="12" t="s">
        <v>27</v>
      </c>
      <c r="IH23" s="12">
        <v>123.223</v>
      </c>
      <c r="II23" s="12" t="s">
        <v>29</v>
      </c>
    </row>
    <row r="24" spans="1:243" s="11" customFormat="1" ht="38.25">
      <c r="A24" s="29">
        <v>5</v>
      </c>
      <c r="B24" s="28" t="s">
        <v>65</v>
      </c>
      <c r="C24" s="30" t="s">
        <v>28</v>
      </c>
      <c r="D24" s="36">
        <v>6</v>
      </c>
      <c r="E24" s="51" t="s">
        <v>69</v>
      </c>
      <c r="F24" s="36">
        <v>359</v>
      </c>
      <c r="G24" s="35"/>
      <c r="H24" s="32"/>
      <c r="I24" s="52" t="s">
        <v>30</v>
      </c>
      <c r="J24" s="53">
        <f t="shared" si="2"/>
        <v>1</v>
      </c>
      <c r="K24" s="35" t="s">
        <v>36</v>
      </c>
      <c r="L24" s="35" t="s">
        <v>6</v>
      </c>
      <c r="M24" s="37"/>
      <c r="N24" s="35"/>
      <c r="O24" s="35"/>
      <c r="P24" s="35"/>
      <c r="Q24" s="35"/>
      <c r="R24" s="35"/>
      <c r="S24" s="35"/>
      <c r="T24" s="35"/>
      <c r="U24" s="35"/>
      <c r="V24" s="35"/>
      <c r="W24" s="35"/>
      <c r="X24" s="35"/>
      <c r="Y24" s="35"/>
      <c r="Z24" s="35"/>
      <c r="AA24" s="35"/>
      <c r="AB24" s="35"/>
      <c r="AC24" s="35"/>
      <c r="AD24" s="35"/>
      <c r="AE24" s="35"/>
      <c r="AF24" s="35"/>
      <c r="AG24" s="35"/>
      <c r="AH24" s="35"/>
      <c r="AI24" s="35"/>
      <c r="AJ24" s="35"/>
      <c r="AK24" s="35"/>
      <c r="AL24" s="35"/>
      <c r="AM24" s="35"/>
      <c r="AN24" s="35"/>
      <c r="AO24" s="35"/>
      <c r="AP24" s="35"/>
      <c r="AQ24" s="35"/>
      <c r="AR24" s="35"/>
      <c r="AS24" s="35"/>
      <c r="AT24" s="35"/>
      <c r="AU24" s="35"/>
      <c r="AV24" s="35"/>
      <c r="AW24" s="35"/>
      <c r="AX24" s="35"/>
      <c r="AY24" s="35"/>
      <c r="AZ24" s="35"/>
      <c r="BA24" s="38">
        <f>total_amount_ba($B$2,$D$2,D24,F24,J24,K24,M24)</f>
        <v>2154</v>
      </c>
      <c r="BB24" s="39">
        <f t="shared" si="3"/>
        <v>2154</v>
      </c>
      <c r="BC24" s="25" t="str">
        <f>SpellNumber(L24,BB24)</f>
        <v>INR  Two Thousand One Hundred &amp; Fifty Four  Only</v>
      </c>
      <c r="IE24" s="12">
        <v>1.01</v>
      </c>
      <c r="IF24" s="12" t="s">
        <v>31</v>
      </c>
      <c r="IG24" s="12" t="s">
        <v>27</v>
      </c>
      <c r="IH24" s="12">
        <v>123.223</v>
      </c>
      <c r="II24" s="12" t="s">
        <v>29</v>
      </c>
    </row>
    <row r="25" spans="1:243" s="11" customFormat="1" ht="63.75">
      <c r="A25" s="29">
        <v>6</v>
      </c>
      <c r="B25" s="27" t="s">
        <v>66</v>
      </c>
      <c r="C25" s="30" t="s">
        <v>28</v>
      </c>
      <c r="D25" s="31">
        <v>6</v>
      </c>
      <c r="E25" s="54" t="s">
        <v>69</v>
      </c>
      <c r="F25" s="31">
        <v>388.4</v>
      </c>
      <c r="G25" s="35"/>
      <c r="H25" s="32"/>
      <c r="I25" s="52" t="s">
        <v>30</v>
      </c>
      <c r="J25" s="53">
        <f t="shared" si="2"/>
        <v>1</v>
      </c>
      <c r="K25" s="35" t="s">
        <v>36</v>
      </c>
      <c r="L25" s="35" t="s">
        <v>6</v>
      </c>
      <c r="M25" s="37"/>
      <c r="N25" s="35"/>
      <c r="O25" s="35"/>
      <c r="P25" s="35"/>
      <c r="Q25" s="35"/>
      <c r="R25" s="35"/>
      <c r="S25" s="35"/>
      <c r="T25" s="35"/>
      <c r="U25" s="35"/>
      <c r="V25" s="35"/>
      <c r="W25" s="35"/>
      <c r="X25" s="35"/>
      <c r="Y25" s="35"/>
      <c r="Z25" s="35"/>
      <c r="AA25" s="35"/>
      <c r="AB25" s="35"/>
      <c r="AC25" s="35"/>
      <c r="AD25" s="35"/>
      <c r="AE25" s="35"/>
      <c r="AF25" s="35"/>
      <c r="AG25" s="35"/>
      <c r="AH25" s="35"/>
      <c r="AI25" s="35"/>
      <c r="AJ25" s="35"/>
      <c r="AK25" s="35"/>
      <c r="AL25" s="35"/>
      <c r="AM25" s="35"/>
      <c r="AN25" s="35"/>
      <c r="AO25" s="35"/>
      <c r="AP25" s="35"/>
      <c r="AQ25" s="35"/>
      <c r="AR25" s="35"/>
      <c r="AS25" s="35"/>
      <c r="AT25" s="35"/>
      <c r="AU25" s="35"/>
      <c r="AV25" s="35"/>
      <c r="AW25" s="35"/>
      <c r="AX25" s="35"/>
      <c r="AY25" s="35"/>
      <c r="AZ25" s="35"/>
      <c r="BA25" s="38">
        <f>total_amount_ba($B$2,$D$2,D25,F25,J25,K25,M25)</f>
        <v>2330.4</v>
      </c>
      <c r="BB25" s="39">
        <f t="shared" si="3"/>
        <v>2330.4</v>
      </c>
      <c r="BC25" s="25" t="str">
        <f>SpellNumber(L25,BB25)</f>
        <v>INR  Two Thousand Three Hundred &amp; Thirty  and Paise Forty Only</v>
      </c>
      <c r="IE25" s="12">
        <v>1.01</v>
      </c>
      <c r="IF25" s="12" t="s">
        <v>31</v>
      </c>
      <c r="IG25" s="12" t="s">
        <v>27</v>
      </c>
      <c r="IH25" s="12">
        <v>123.223</v>
      </c>
      <c r="II25" s="12" t="s">
        <v>29</v>
      </c>
    </row>
    <row r="26" spans="1:243" s="11" customFormat="1" ht="51">
      <c r="A26" s="67">
        <v>7</v>
      </c>
      <c r="B26" s="27" t="s">
        <v>67</v>
      </c>
      <c r="C26" s="30" t="s">
        <v>28</v>
      </c>
      <c r="D26" s="36"/>
      <c r="E26" s="51"/>
      <c r="F26" s="36"/>
      <c r="G26" s="35"/>
      <c r="H26" s="32"/>
      <c r="I26" s="52" t="s">
        <v>30</v>
      </c>
      <c r="J26" s="53">
        <f t="shared" si="2"/>
        <v>1</v>
      </c>
      <c r="K26" s="35" t="s">
        <v>36</v>
      </c>
      <c r="L26" s="35" t="s">
        <v>6</v>
      </c>
      <c r="M26" s="37"/>
      <c r="N26" s="35"/>
      <c r="O26" s="35"/>
      <c r="P26" s="35"/>
      <c r="Q26" s="35"/>
      <c r="R26" s="35"/>
      <c r="S26" s="35"/>
      <c r="T26" s="35"/>
      <c r="U26" s="35"/>
      <c r="V26" s="35"/>
      <c r="W26" s="35"/>
      <c r="X26" s="35"/>
      <c r="Y26" s="35"/>
      <c r="Z26" s="35"/>
      <c r="AA26" s="35"/>
      <c r="AB26" s="35"/>
      <c r="AC26" s="35"/>
      <c r="AD26" s="35"/>
      <c r="AE26" s="35"/>
      <c r="AF26" s="35"/>
      <c r="AG26" s="35"/>
      <c r="AH26" s="35"/>
      <c r="AI26" s="35"/>
      <c r="AJ26" s="35"/>
      <c r="AK26" s="35"/>
      <c r="AL26" s="35"/>
      <c r="AM26" s="35"/>
      <c r="AN26" s="35"/>
      <c r="AO26" s="35"/>
      <c r="AP26" s="35"/>
      <c r="AQ26" s="35"/>
      <c r="AR26" s="35"/>
      <c r="AS26" s="35"/>
      <c r="AT26" s="35"/>
      <c r="AU26" s="35"/>
      <c r="AV26" s="35"/>
      <c r="AW26" s="35"/>
      <c r="AX26" s="35"/>
      <c r="AY26" s="35"/>
      <c r="AZ26" s="35"/>
      <c r="BA26" s="38"/>
      <c r="BB26" s="39">
        <f t="shared" si="3"/>
        <v>0</v>
      </c>
      <c r="BC26" s="25"/>
      <c r="IE26" s="12">
        <v>1.01</v>
      </c>
      <c r="IF26" s="12" t="s">
        <v>31</v>
      </c>
      <c r="IG26" s="12" t="s">
        <v>27</v>
      </c>
      <c r="IH26" s="12">
        <v>123.223</v>
      </c>
      <c r="II26" s="12" t="s">
        <v>29</v>
      </c>
    </row>
    <row r="27" spans="1:243" s="11" customFormat="1" ht="30.75" customHeight="1">
      <c r="A27" s="69">
        <v>7.01</v>
      </c>
      <c r="B27" s="27" t="s">
        <v>68</v>
      </c>
      <c r="C27" s="30" t="s">
        <v>28</v>
      </c>
      <c r="D27" s="36">
        <v>6</v>
      </c>
      <c r="E27" s="55" t="s">
        <v>69</v>
      </c>
      <c r="F27" s="40">
        <v>38</v>
      </c>
      <c r="G27" s="35"/>
      <c r="H27" s="32"/>
      <c r="I27" s="52" t="s">
        <v>30</v>
      </c>
      <c r="J27" s="53">
        <f t="shared" si="2"/>
        <v>1</v>
      </c>
      <c r="K27" s="35" t="s">
        <v>36</v>
      </c>
      <c r="L27" s="35" t="s">
        <v>6</v>
      </c>
      <c r="M27" s="37"/>
      <c r="N27" s="35"/>
      <c r="O27" s="35"/>
      <c r="P27" s="35"/>
      <c r="Q27" s="35"/>
      <c r="R27" s="35"/>
      <c r="S27" s="35"/>
      <c r="T27" s="35"/>
      <c r="U27" s="35"/>
      <c r="V27" s="35"/>
      <c r="W27" s="35"/>
      <c r="X27" s="35"/>
      <c r="Y27" s="35"/>
      <c r="Z27" s="35"/>
      <c r="AA27" s="35"/>
      <c r="AB27" s="35"/>
      <c r="AC27" s="35"/>
      <c r="AD27" s="35"/>
      <c r="AE27" s="35"/>
      <c r="AF27" s="35"/>
      <c r="AG27" s="35"/>
      <c r="AH27" s="35"/>
      <c r="AI27" s="35"/>
      <c r="AJ27" s="35"/>
      <c r="AK27" s="35"/>
      <c r="AL27" s="35"/>
      <c r="AM27" s="35"/>
      <c r="AN27" s="35"/>
      <c r="AO27" s="35"/>
      <c r="AP27" s="35"/>
      <c r="AQ27" s="35"/>
      <c r="AR27" s="35"/>
      <c r="AS27" s="35"/>
      <c r="AT27" s="35"/>
      <c r="AU27" s="35"/>
      <c r="AV27" s="35"/>
      <c r="AW27" s="35"/>
      <c r="AX27" s="35"/>
      <c r="AY27" s="35"/>
      <c r="AZ27" s="35"/>
      <c r="BA27" s="38">
        <f>total_amount_ba($B$2,$D$2,D27,F27,J27,K27,M27)</f>
        <v>228</v>
      </c>
      <c r="BB27" s="39">
        <f t="shared" si="3"/>
        <v>228</v>
      </c>
      <c r="BC27" s="25" t="str">
        <f>SpellNumber(L27,BB27)</f>
        <v>INR  Two Hundred &amp; Twenty Eight  Only</v>
      </c>
      <c r="IE27" s="12">
        <v>1.01</v>
      </c>
      <c r="IF27" s="12" t="s">
        <v>31</v>
      </c>
      <c r="IG27" s="12" t="s">
        <v>27</v>
      </c>
      <c r="IH27" s="12">
        <v>123.223</v>
      </c>
      <c r="II27" s="12" t="s">
        <v>29</v>
      </c>
    </row>
    <row r="28" spans="1:243" s="11" customFormat="1" ht="34.5" customHeight="1">
      <c r="A28" s="64" t="s">
        <v>34</v>
      </c>
      <c r="B28" s="41"/>
      <c r="C28" s="25"/>
      <c r="D28" s="52"/>
      <c r="E28" s="52"/>
      <c r="F28" s="52"/>
      <c r="G28" s="52"/>
      <c r="H28" s="56"/>
      <c r="I28" s="56"/>
      <c r="J28" s="56"/>
      <c r="K28" s="56"/>
      <c r="L28" s="52"/>
      <c r="M28" s="53"/>
      <c r="N28" s="53"/>
      <c r="O28" s="53"/>
      <c r="P28" s="53"/>
      <c r="Q28" s="53"/>
      <c r="R28" s="53"/>
      <c r="S28" s="53"/>
      <c r="T28" s="53"/>
      <c r="U28" s="53"/>
      <c r="V28" s="53"/>
      <c r="W28" s="53"/>
      <c r="X28" s="53"/>
      <c r="Y28" s="53"/>
      <c r="Z28" s="53"/>
      <c r="AA28" s="53"/>
      <c r="AB28" s="53"/>
      <c r="AC28" s="53"/>
      <c r="AD28" s="53"/>
      <c r="AE28" s="53"/>
      <c r="AF28" s="53"/>
      <c r="AG28" s="53"/>
      <c r="AH28" s="53"/>
      <c r="AI28" s="53"/>
      <c r="AJ28" s="53"/>
      <c r="AK28" s="53"/>
      <c r="AL28" s="53"/>
      <c r="AM28" s="53"/>
      <c r="AN28" s="53"/>
      <c r="AO28" s="53"/>
      <c r="AP28" s="53"/>
      <c r="AQ28" s="53"/>
      <c r="AR28" s="53"/>
      <c r="AS28" s="53"/>
      <c r="AT28" s="53"/>
      <c r="AU28" s="53"/>
      <c r="AV28" s="53"/>
      <c r="AW28" s="53"/>
      <c r="AX28" s="53"/>
      <c r="AY28" s="53"/>
      <c r="AZ28" s="53"/>
      <c r="BA28" s="50">
        <f>SUM(BA13:BA27)</f>
        <v>803842.75</v>
      </c>
      <c r="BB28" s="50">
        <f>SUM(BB13:BB27)</f>
        <v>803842.75</v>
      </c>
      <c r="BC28" s="25" t="str">
        <f>SpellNumber($E$2,BB28)</f>
        <v>INR  Eight Lakh Three Thousand Eight Hundred &amp; Forty Two  and Paise Seventy Five Only</v>
      </c>
      <c r="IE28" s="12">
        <v>4</v>
      </c>
      <c r="IF28" s="12" t="s">
        <v>32</v>
      </c>
      <c r="IG28" s="12" t="s">
        <v>33</v>
      </c>
      <c r="IH28" s="12">
        <v>10</v>
      </c>
      <c r="II28" s="12" t="s">
        <v>29</v>
      </c>
    </row>
    <row r="29" spans="1:243" s="13" customFormat="1" ht="33.75" customHeight="1">
      <c r="A29" s="64" t="s">
        <v>38</v>
      </c>
      <c r="B29" s="41"/>
      <c r="C29" s="42"/>
      <c r="D29" s="43"/>
      <c r="E29" s="44" t="s">
        <v>41</v>
      </c>
      <c r="F29" s="45"/>
      <c r="G29" s="46"/>
      <c r="H29" s="34"/>
      <c r="I29" s="34"/>
      <c r="J29" s="34"/>
      <c r="K29" s="43"/>
      <c r="L29" s="47"/>
      <c r="M29" s="48"/>
      <c r="N29" s="34"/>
      <c r="O29" s="33"/>
      <c r="P29" s="33"/>
      <c r="Q29" s="33"/>
      <c r="R29" s="33"/>
      <c r="S29" s="33"/>
      <c r="T29" s="34"/>
      <c r="U29" s="34"/>
      <c r="V29" s="34"/>
      <c r="W29" s="34"/>
      <c r="X29" s="34"/>
      <c r="Y29" s="34"/>
      <c r="Z29" s="34"/>
      <c r="AA29" s="34"/>
      <c r="AB29" s="34"/>
      <c r="AC29" s="34"/>
      <c r="AD29" s="34"/>
      <c r="AE29" s="34"/>
      <c r="AF29" s="34"/>
      <c r="AG29" s="34"/>
      <c r="AH29" s="34"/>
      <c r="AI29" s="34"/>
      <c r="AJ29" s="34"/>
      <c r="AK29" s="34"/>
      <c r="AL29" s="34"/>
      <c r="AM29" s="34"/>
      <c r="AN29" s="34"/>
      <c r="AO29" s="34"/>
      <c r="AP29" s="34"/>
      <c r="AQ29" s="34"/>
      <c r="AR29" s="34"/>
      <c r="AS29" s="34"/>
      <c r="AT29" s="34"/>
      <c r="AU29" s="34"/>
      <c r="AV29" s="34"/>
      <c r="AW29" s="34"/>
      <c r="AX29" s="34"/>
      <c r="AY29" s="34"/>
      <c r="AZ29" s="34"/>
      <c r="BA29" s="49">
        <f>IF(ISBLANK(F29),0,IF(E29="Excess (+)",ROUND(BA28+(BA28*F29),2),IF(E29="Less (-)",ROUND(BA28+(BA28*F29*(-1)),2),IF(E29="At Par",BA28,0))))</f>
        <v>0</v>
      </c>
      <c r="BB29" s="50">
        <f>ROUND(BA29,0)</f>
        <v>0</v>
      </c>
      <c r="BC29" s="25" t="str">
        <f>SpellNumber($E$2,BA29)</f>
        <v>INR Zero Only</v>
      </c>
      <c r="IE29" s="14"/>
      <c r="IF29" s="14"/>
      <c r="IG29" s="14"/>
      <c r="IH29" s="14"/>
      <c r="II29" s="14"/>
    </row>
    <row r="30" spans="1:243" s="13" customFormat="1" ht="41.25" customHeight="1">
      <c r="A30" s="65" t="s">
        <v>37</v>
      </c>
      <c r="B30" s="26"/>
      <c r="C30" s="70" t="str">
        <f>SpellNumber($E$2,BA29)</f>
        <v>INR Zero Only</v>
      </c>
      <c r="D30" s="70"/>
      <c r="E30" s="70"/>
      <c r="F30" s="70"/>
      <c r="G30" s="70"/>
      <c r="H30" s="70"/>
      <c r="I30" s="70"/>
      <c r="J30" s="70"/>
      <c r="K30" s="70"/>
      <c r="L30" s="70"/>
      <c r="M30" s="70"/>
      <c r="N30" s="70"/>
      <c r="O30" s="70"/>
      <c r="P30" s="70"/>
      <c r="Q30" s="70"/>
      <c r="R30" s="70"/>
      <c r="S30" s="70"/>
      <c r="T30" s="70"/>
      <c r="U30" s="70"/>
      <c r="V30" s="70"/>
      <c r="W30" s="70"/>
      <c r="X30" s="70"/>
      <c r="Y30" s="70"/>
      <c r="Z30" s="70"/>
      <c r="AA30" s="70"/>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IE30" s="14"/>
      <c r="IF30" s="14"/>
      <c r="IG30" s="14"/>
      <c r="IH30" s="14"/>
      <c r="II30" s="14"/>
    </row>
    <row r="31" spans="1:243" s="9" customFormat="1" ht="15">
      <c r="A31" s="60"/>
      <c r="C31" s="15"/>
      <c r="D31" s="15"/>
      <c r="E31" s="15"/>
      <c r="F31" s="15"/>
      <c r="G31" s="15"/>
      <c r="H31" s="15"/>
      <c r="I31" s="15"/>
      <c r="J31" s="15"/>
      <c r="K31" s="15"/>
      <c r="L31" s="15"/>
      <c r="M31" s="15"/>
      <c r="O31" s="15"/>
      <c r="BA31" s="15"/>
      <c r="BC31" s="15"/>
      <c r="IE31" s="10"/>
      <c r="IF31" s="10"/>
      <c r="IG31" s="10"/>
      <c r="IH31" s="10"/>
      <c r="II31" s="10"/>
    </row>
  </sheetData>
  <sheetProtection password="DF9A" sheet="1" selectLockedCells="1"/>
  <mergeCells count="8">
    <mergeCell ref="C30:BC30"/>
    <mergeCell ref="A9:BC9"/>
    <mergeCell ref="A1:L1"/>
    <mergeCell ref="A4:BC4"/>
    <mergeCell ref="A5:BC5"/>
    <mergeCell ref="A6:BC6"/>
    <mergeCell ref="A7:BC7"/>
    <mergeCell ref="B8:BC8"/>
  </mergeCells>
  <dataValidations count="20">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9">
      <formula1>IF(E29="Select",-1,IF(E29="At Par",0,0))</formula1>
      <formula2>IF(E29="Select",-1,IF(E29="At Par",0,0.99))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9">
      <formula1>0</formula1>
      <formula2>IF(E29&lt;&gt;"Select",99.9,0)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9">
      <formula1>0</formula1>
      <formula2>99.9</formula2>
    </dataValidation>
    <dataValidation type="list" allowBlank="1" showInputMessage="1" showErrorMessage="1" sqref="E29">
      <formula1>"Select, Excess (+), Less (-)"</formula1>
    </dataValidation>
    <dataValidation type="decimal" allowBlank="1" showInputMessage="1" showErrorMessage="1" promptTitle="Rate Entry" prompt="Please enter VAT charges in Rupees for this item. " errorTitle="Invaid Entry" error="Only Numeric Values are allowed. " sqref="M13:M27">
      <formula1>0</formula1>
      <formula2>999999999999999</formula2>
    </dataValidation>
    <dataValidation type="decimal" allowBlank="1" showInputMessage="1" showErrorMessage="1" promptTitle="Rate Entry" prompt="Please enter the Basic Price in Rupees for this item. " errorTitle="Invaid Entry" error="Only Numeric Values are allowed. " sqref="G13:H27">
      <formula1>0</formula1>
      <formula2>999999999999999</formula2>
    </dataValidation>
    <dataValidation type="list" allowBlank="1" showInputMessage="1" showErrorMessage="1" sqref="L13:L27">
      <formula1>"INR"</formula1>
    </dataValidation>
    <dataValidation type="list" allowBlank="1" showInputMessage="1" showErrorMessage="1" sqref="D2">
      <formula1>"INR Only, INR and Other Currency"</formula1>
    </dataValidation>
    <dataValidation type="list" allowBlank="1" showInputMessage="1" showErrorMessage="1" sqref="B2">
      <formula1>"Item Rate, Percentage, Item Wise"</formula1>
    </dataValidation>
    <dataValidation type="decimal" allowBlank="1" showInputMessage="1" showErrorMessage="1" promptTitle="Quantity" prompt="Please enter the Quantity for this item. " errorTitle="Invalid Entry" error="Only Numeric Values are allowed. " sqref="D13:D27 F13:F27">
      <formula1>0</formula1>
      <formula2>999999999999999</formula2>
    </dataValidation>
    <dataValidation allowBlank="1" showInputMessage="1" showErrorMessage="1" promptTitle="Units" prompt="Please enter Units in text" sqref="E13:E27"/>
    <dataValidation type="decimal" allowBlank="1" showInputMessage="1" showErrorMessage="1" promptTitle="Rate Entry" prompt="Please enter the Inspection Charges in Rupees for this item. " errorTitle="Invaid Entry" error="Only Numeric Values are allowed. " sqref="Q13:Q2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3:R27">
      <formula1>0</formula1>
      <formula2>999999999999999</formula2>
    </dataValidation>
    <dataValidation type="decimal" allowBlank="1" showInputMessage="1" showErrorMessage="1" promptTitle="Rate Entry" prompt="Please enter the Other Taxes2 in Rupees for this item. " errorTitle="Invaid Entry" error="Only Numeric Values are allowed. " sqref="N13:O27">
      <formula1>0</formula1>
      <formula2>999999999999999</formula2>
    </dataValidation>
    <dataValidation allowBlank="1" showInputMessage="1" showErrorMessage="1" promptTitle="Itemcode/Make" prompt="Please enter text" sqref="C13:C27"/>
    <dataValidation type="decimal" allowBlank="1" showInputMessage="1" showErrorMessage="1" errorTitle="Invalid Entry" error="Only Numeric Values are allowed. " sqref="A13:A27">
      <formula1>0</formula1>
      <formula2>999999999999999</formula2>
    </dataValidation>
    <dataValidation type="list" showInputMessage="1" showErrorMessage="1" sqref="I13:I27">
      <formula1>"Excess(+), Less(-)"</formula1>
    </dataValidation>
    <dataValidation allowBlank="1" showInputMessage="1" showErrorMessage="1" promptTitle="Addition / Deduction" prompt="Please Choose the correct One" sqref="J13:J27"/>
    <dataValidation type="list" allowBlank="1" showInputMessage="1" showErrorMessage="1" sqref="C2">
      <formula1>"Normal, SingleWindow, Alternate"</formula1>
    </dataValidation>
    <dataValidation type="list" allowBlank="1" showInputMessage="1" showErrorMessage="1" sqref="K13:K27">
      <formula1>"Partial Conversion, Full Conversion"</formula1>
    </dataValidation>
  </dataValidations>
  <printOptions/>
  <pageMargins left="0.7" right="0.7" top="0.75" bottom="0.75" header="0.3" footer="0.3"/>
  <pageSetup horizontalDpi="600" verticalDpi="600" orientation="landscape" paperSize="9"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E27" sqref="E27"/>
    </sheetView>
  </sheetViews>
  <sheetFormatPr defaultColWidth="9.140625" defaultRowHeight="15"/>
  <sheetData>
    <row r="6" spans="5:11" ht="15">
      <c r="E6" s="80" t="s">
        <v>2</v>
      </c>
      <c r="F6" s="80"/>
      <c r="G6" s="80"/>
      <c r="H6" s="80"/>
      <c r="I6" s="80"/>
      <c r="J6" s="80"/>
      <c r="K6" s="80"/>
    </row>
    <row r="7" spans="5:11" ht="15">
      <c r="E7" s="80"/>
      <c r="F7" s="80"/>
      <c r="G7" s="80"/>
      <c r="H7" s="80"/>
      <c r="I7" s="80"/>
      <c r="J7" s="80"/>
      <c r="K7" s="80"/>
    </row>
    <row r="8" spans="5:11" ht="15">
      <c r="E8" s="80"/>
      <c r="F8" s="80"/>
      <c r="G8" s="80"/>
      <c r="H8" s="80"/>
      <c r="I8" s="80"/>
      <c r="J8" s="80"/>
      <c r="K8" s="80"/>
    </row>
    <row r="9" spans="5:11" ht="15">
      <c r="E9" s="80"/>
      <c r="F9" s="80"/>
      <c r="G9" s="80"/>
      <c r="H9" s="80"/>
      <c r="I9" s="80"/>
      <c r="J9" s="80"/>
      <c r="K9" s="80"/>
    </row>
    <row r="10" spans="5:11" ht="15">
      <c r="E10" s="80"/>
      <c r="F10" s="80"/>
      <c r="G10" s="80"/>
      <c r="H10" s="80"/>
      <c r="I10" s="80"/>
      <c r="J10" s="80"/>
      <c r="K10" s="80"/>
    </row>
    <row r="11" spans="5:11" ht="15">
      <c r="E11" s="80"/>
      <c r="F11" s="80"/>
      <c r="G11" s="80"/>
      <c r="H11" s="80"/>
      <c r="I11" s="80"/>
      <c r="J11" s="80"/>
      <c r="K11" s="80"/>
    </row>
    <row r="12" spans="5:11" ht="15">
      <c r="E12" s="80"/>
      <c r="F12" s="80"/>
      <c r="G12" s="80"/>
      <c r="H12" s="80"/>
      <c r="I12" s="80"/>
      <c r="J12" s="80"/>
      <c r="K12" s="80"/>
    </row>
    <row r="13" spans="5:11" ht="15">
      <c r="E13" s="80"/>
      <c r="F13" s="80"/>
      <c r="G13" s="80"/>
      <c r="H13" s="80"/>
      <c r="I13" s="80"/>
      <c r="J13" s="80"/>
      <c r="K13" s="80"/>
    </row>
    <row r="14" spans="5:11" ht="15">
      <c r="E14" s="80"/>
      <c r="F14" s="80"/>
      <c r="G14" s="80"/>
      <c r="H14" s="80"/>
      <c r="I14" s="80"/>
      <c r="J14" s="80"/>
      <c r="K14" s="80"/>
    </row>
  </sheetData>
  <sheetProtection/>
  <mergeCells count="1">
    <mergeCell ref="E6:K14"/>
  </mergeCell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Rajesh Prasad</cp:lastModifiedBy>
  <cp:lastPrinted>2015-01-07T05:41:29Z</cp:lastPrinted>
  <dcterms:created xsi:type="dcterms:W3CDTF">2009-01-30T06:42:42Z</dcterms:created>
  <dcterms:modified xsi:type="dcterms:W3CDTF">2018-07-31T10:58:29Z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Status">
    <vt:lpwstr>CR</vt:lpwstr>
  </property>
  <property fmtid="{D5CDD505-2E9C-101B-9397-08002B2CF9AE}" pid="3" name="BoQVersion">
    <vt:lpwstr>BoQ_Ver3.0</vt:lpwstr>
  </property>
  <property fmtid="{D5CDD505-2E9C-101B-9397-08002B2CF9AE}" pid="4" name="BoQChartType">
    <vt:lpwstr>Normal</vt:lpwstr>
  </property>
  <property fmtid="{D5CDD505-2E9C-101B-9397-08002B2CF9AE}" pid="5" name="SRTWOT">
    <vt:lpwstr>Yes</vt:lpwstr>
  </property>
  <property fmtid="{D5CDD505-2E9C-101B-9397-08002B2CF9AE}" pid="6" name="SRTWT">
    <vt:lpwstr>Yes</vt:lpwstr>
  </property>
  <property fmtid="{D5CDD505-2E9C-101B-9397-08002B2CF9AE}" pid="7" name="SCTWT">
    <vt:lpwstr>Yes</vt:lpwstr>
  </property>
  <property fmtid="{D5CDD505-2E9C-101B-9397-08002B2CF9AE}" pid="8" name="ShowSummary">
    <vt:lpwstr>Yes</vt:lpwstr>
  </property>
  <property fmtid="{D5CDD505-2E9C-101B-9397-08002B2CF9AE}" pid="9" name="FormBased">
    <vt:lpwstr>No</vt:lpwstr>
  </property>
  <property fmtid="{D5CDD505-2E9C-101B-9397-08002B2CF9AE}" pid="10" name="Rank">
    <vt:i4>1</vt:i4>
  </property>
  <property fmtid="{D5CDD505-2E9C-101B-9397-08002B2CF9AE}" pid="11" name="CSType">
    <vt:lpwstr>L</vt:lpwstr>
  </property>
</Properties>
</file>