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6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<sst xmlns="http://schemas.openxmlformats.org/spreadsheetml/2006/main" count="114" uniqueCount="58">
  <si>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</si>
  <si>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</si>
  <si>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</si>
  <si>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</si>
  <si>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</si>
  <si>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</si>
  <si>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</si>
  <si>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</si>
  <si>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</si>
  <si>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</si>
  <si>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</si>
  <si>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</si>
  <si>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</si>
  <si>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</si>
  <si>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</si>
  <si>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</si>
  <si>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</si>
  <si>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</si>
  <si>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</si>
  <si>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</si>
  <si>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</si>
  <si>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</si>
  <si>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</si>
  <si>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</si>
  <si>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</si>
  <si>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</si>
  <si>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</si>
  <si>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</si>
  <si>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</si>
  <si>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</si>
  <si>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</si>
  <si>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</si>
  <si>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</si>
  <si>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</si>
  <si>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</si>
  <si>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</si>
  <si>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</si>
  <si>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</si>
  <si>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</si>
  <si>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</si>
  <si>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</si>
  <si>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</si>
  <si>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</si>
  <si>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</si>
  <si>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</si>
  <si>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</si>
  <si>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t xml:space="preserve">Indian Agent Commision, If any
in
</t>
    </r>
    <r>
      <rPr>
        <b/>
        <sz val="11"/>
        <color indexed="10"/>
        <rFont val="Arial"/>
        <family val="2"/>
      </rPr>
      <t>INR</t>
    </r>
  </si>
  <si>
    <r>
      <t xml:space="preserve">GST Amount, 
in
</t>
    </r>
    <r>
      <rPr>
        <b/>
        <sz val="11"/>
        <color indexed="10"/>
        <rFont val="Arial"/>
        <family val="2"/>
      </rPr>
      <t>INR</t>
    </r>
  </si>
  <si>
    <r>
      <t xml:space="preserve">Any Other Taxes/Duties/Levies, If any
in
</t>
    </r>
    <r>
      <rPr>
        <b/>
        <sz val="11"/>
        <color indexed="10"/>
        <rFont val="Arial"/>
        <family val="2"/>
      </rPr>
      <t>INR</t>
    </r>
  </si>
  <si>
    <r>
      <t xml:space="preserve">Freight Charges ( Unloading &amp; Stacking)If any
in
</t>
    </r>
    <r>
      <rPr>
        <b/>
        <sz val="11"/>
        <color indexed="10"/>
        <rFont val="Arial"/>
        <family val="2"/>
      </rPr>
      <t>INR</t>
    </r>
  </si>
  <si>
    <t>Partial Conversion</t>
  </si>
  <si>
    <t>GST Rate in  Percentage</t>
  </si>
  <si>
    <t>Upright Fluorescent Microscope (As per Technical Specification)</t>
  </si>
  <si>
    <t>USD</t>
  </si>
  <si>
    <t>Bridgman Single crystal growth furnace (As per Technical Specification)</t>
  </si>
  <si>
    <t>Contract No:  IIT (BHU)/2018-19/SERB-ECR/PHY/Bridgman Furnace</t>
  </si>
  <si>
    <t>Tender Inviting Authority: Dr. Swapnil Patil, Assistant  Professor, Deptt. of Physics, IIT (BHU)</t>
  </si>
  <si>
    <t>Name of Work: Supply of Bridgman Single crystal growth furnace in Deptt. Of Physics, IIT (BHU)</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</si>
</sst>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vertical="top"/>
      <protection/>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2" fontId="7" fillId="35" borderId="22" xfId="55" applyNumberFormat="1" applyFont="1" applyFill="1" applyBorder="1" applyAlignment="1" applyProtection="1">
      <alignment horizontal="right" vertical="top"/>
      <protection locked="0"/>
    </xf>
    <xf numFmtId="1" fontId="7" fillId="36"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R14" sqref="R14"/>
    </sheetView>
  </sheetViews>
  <sheetFormatPr defaultColWidth="9.140625" defaultRowHeight="15"/>
  <cols>
    <col min="1" max="1" width="12.7109375" style="1" customWidth="1"/>
    <col min="2" max="2" width="42.421875" style="1" customWidth="1"/>
    <col min="3" max="3" width="13.57421875" style="1" hidden="1" customWidth="1"/>
    <col min="4" max="4" width="11.421875" style="1" customWidth="1"/>
    <col min="5" max="5" width="9.00390625" style="1" customWidth="1"/>
    <col min="6" max="6" width="13.00390625" style="1" hidden="1" customWidth="1"/>
    <col min="7" max="10" width="9.140625" style="1" hidden="1" customWidth="1"/>
    <col min="11" max="11" width="20.28125" style="1" customWidth="1"/>
    <col min="12" max="12" width="11.00390625" style="1" bestFit="1" customWidth="1"/>
    <col min="13" max="13" width="16.140625" style="1" customWidth="1"/>
    <col min="14" max="14" width="13.28125" style="2" customWidth="1"/>
    <col min="15" max="15" width="10.57421875" style="1" customWidth="1"/>
    <col min="16" max="17" width="12.28125" style="1" customWidth="1"/>
    <col min="18" max="18" width="13.57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41</v>
      </c>
      <c r="E2" s="7" t="s">
        <v>44</v>
      </c>
      <c r="J2" s="8"/>
      <c r="K2" s="8"/>
      <c r="L2" s="8"/>
      <c r="O2" s="5"/>
      <c r="P2" s="5"/>
      <c r="Q2" s="6"/>
    </row>
    <row r="3" spans="1:243" s="4" customFormat="1" ht="30" customHeight="1" hidden="1">
      <c r="A3" s="4" t="s">
        <v>3</v>
      </c>
      <c r="IE3" s="6"/>
      <c r="IF3" s="6"/>
      <c r="IG3" s="6"/>
      <c r="IH3" s="6"/>
      <c r="II3" s="6"/>
    </row>
    <row r="4" spans="1:243" s="9" customFormat="1" ht="30" customHeight="1">
      <c r="A4" s="81" t="s">
        <v>56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0" customHeight="1">
      <c r="A5" s="81" t="s">
        <v>57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 customHeight="1">
      <c r="A6" s="81" t="s">
        <v>55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4</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64.5" customHeight="1">
      <c r="A8" s="11" t="s">
        <v>37</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61.5" customHeight="1">
      <c r="A9" s="78" t="s">
        <v>5</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22.25" customHeight="1">
      <c r="A11" s="16" t="s">
        <v>12</v>
      </c>
      <c r="B11" s="19" t="s">
        <v>13</v>
      </c>
      <c r="C11" s="19" t="s">
        <v>14</v>
      </c>
      <c r="D11" s="19" t="s">
        <v>15</v>
      </c>
      <c r="E11" s="19" t="s">
        <v>16</v>
      </c>
      <c r="F11" s="19" t="s">
        <v>38</v>
      </c>
      <c r="G11" s="19"/>
      <c r="H11" s="19"/>
      <c r="I11" s="19" t="s">
        <v>17</v>
      </c>
      <c r="J11" s="19" t="s">
        <v>18</v>
      </c>
      <c r="K11" s="19" t="s">
        <v>19</v>
      </c>
      <c r="L11" s="19" t="s">
        <v>20</v>
      </c>
      <c r="M11" s="20" t="s">
        <v>45</v>
      </c>
      <c r="N11" s="19" t="s">
        <v>51</v>
      </c>
      <c r="O11" s="19" t="s">
        <v>47</v>
      </c>
      <c r="P11" s="19" t="s">
        <v>49</v>
      </c>
      <c r="Q11" s="19" t="s">
        <v>48</v>
      </c>
      <c r="R11" s="19" t="s">
        <v>46</v>
      </c>
      <c r="S11" s="19" t="s">
        <v>39</v>
      </c>
      <c r="T11" s="19" t="s">
        <v>40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42</v>
      </c>
      <c r="BB11" s="21" t="s">
        <v>43</v>
      </c>
      <c r="BC11" s="22" t="s">
        <v>21</v>
      </c>
      <c r="IE11" s="18"/>
      <c r="IF11" s="18"/>
      <c r="IG11" s="18"/>
      <c r="IH11" s="18"/>
      <c r="II11" s="18"/>
    </row>
    <row r="12" spans="1:243" s="17" customFormat="1" ht="15" hidden="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16.5" customHeight="1" hidden="1">
      <c r="A13" s="25">
        <v>1</v>
      </c>
      <c r="B13" s="26" t="s">
        <v>22</v>
      </c>
      <c r="C13" s="27"/>
      <c r="D13" s="28"/>
      <c r="E13" s="29"/>
      <c r="F13" s="28"/>
      <c r="G13" s="30"/>
      <c r="H13" s="30"/>
      <c r="I13" s="31"/>
      <c r="J13" s="32"/>
      <c r="K13" s="33"/>
      <c r="L13" s="33"/>
      <c r="M13" s="61"/>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22</v>
      </c>
      <c r="IE13" s="40"/>
      <c r="IF13" s="40" t="s">
        <v>23</v>
      </c>
      <c r="IG13" s="40" t="s">
        <v>24</v>
      </c>
      <c r="IH13" s="40">
        <v>10</v>
      </c>
      <c r="II13" s="40" t="s">
        <v>25</v>
      </c>
    </row>
    <row r="14" spans="1:243" s="39" customFormat="1" ht="30.75" customHeight="1">
      <c r="A14" s="25">
        <v>1.1</v>
      </c>
      <c r="B14" s="38" t="s">
        <v>54</v>
      </c>
      <c r="C14" s="27" t="s">
        <v>24</v>
      </c>
      <c r="D14" s="73">
        <v>1</v>
      </c>
      <c r="E14" s="29" t="s">
        <v>26</v>
      </c>
      <c r="F14" s="73">
        <v>1300000</v>
      </c>
      <c r="G14" s="42"/>
      <c r="H14" s="43"/>
      <c r="I14" s="41" t="s">
        <v>27</v>
      </c>
      <c r="J14" s="44">
        <f>IF(I14="Less(-)",-1,1)</f>
        <v>1</v>
      </c>
      <c r="K14" s="45" t="s">
        <v>50</v>
      </c>
      <c r="L14" s="45" t="s">
        <v>53</v>
      </c>
      <c r="M14" s="76"/>
      <c r="N14" s="77"/>
      <c r="O14" s="74"/>
      <c r="P14" s="75"/>
      <c r="Q14" s="74"/>
      <c r="R14" s="74"/>
      <c r="S14" s="72"/>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f>
        <v>0</v>
      </c>
      <c r="BB14" s="49">
        <f>SUM(O14:AZ14)</f>
        <v>0</v>
      </c>
      <c r="BC14" s="38" t="str">
        <f>SpellNumber(L14,BB14)</f>
        <v>USD Zero Only</v>
      </c>
      <c r="IA14" s="39">
        <v>1.1</v>
      </c>
      <c r="IB14" s="39" t="s">
        <v>52</v>
      </c>
      <c r="IC14" s="39" t="s">
        <v>24</v>
      </c>
      <c r="ID14" s="39">
        <v>1</v>
      </c>
      <c r="IE14" s="40" t="s">
        <v>26</v>
      </c>
      <c r="IF14" s="40" t="s">
        <v>28</v>
      </c>
      <c r="IG14" s="40" t="s">
        <v>24</v>
      </c>
      <c r="IH14" s="40">
        <v>123.223</v>
      </c>
      <c r="II14" s="40" t="s">
        <v>26</v>
      </c>
    </row>
    <row r="15" spans="1:243" s="39" customFormat="1" ht="30" customHeight="1">
      <c r="A15" s="50" t="s">
        <v>30</v>
      </c>
      <c r="B15" s="51"/>
      <c r="C15" s="52"/>
      <c r="D15" s="53"/>
      <c r="E15" s="53"/>
      <c r="F15" s="53"/>
      <c r="G15" s="53"/>
      <c r="H15" s="54"/>
      <c r="I15" s="54"/>
      <c r="J15" s="54"/>
      <c r="K15" s="54"/>
      <c r="L15" s="55"/>
      <c r="BA15" s="56">
        <f>SUM(BA13:BA14)</f>
        <v>0</v>
      </c>
      <c r="BB15" s="56">
        <f>SUM(BB13:BB14)</f>
        <v>0</v>
      </c>
      <c r="BC15" s="38" t="str">
        <f>SpellNumber($E$2,BB15)</f>
        <v>INR,USD,JPY,EUR,CHF,GBP Zero Only</v>
      </c>
      <c r="IE15" s="40">
        <v>4</v>
      </c>
      <c r="IF15" s="40" t="s">
        <v>29</v>
      </c>
      <c r="IG15" s="40" t="s">
        <v>31</v>
      </c>
      <c r="IH15" s="40">
        <v>10</v>
      </c>
      <c r="II15" s="40" t="s">
        <v>26</v>
      </c>
    </row>
    <row r="16" spans="1:243" s="65" customFormat="1" ht="54.75" customHeight="1" hidden="1">
      <c r="A16" s="51" t="s">
        <v>32</v>
      </c>
      <c r="B16" s="57"/>
      <c r="C16" s="58"/>
      <c r="D16" s="59"/>
      <c r="E16" s="70" t="s">
        <v>33</v>
      </c>
      <c r="F16" s="71"/>
      <c r="G16" s="60"/>
      <c r="H16" s="61"/>
      <c r="I16" s="61"/>
      <c r="J16" s="61"/>
      <c r="K16" s="62"/>
      <c r="L16" s="63"/>
      <c r="M16" s="64" t="s">
        <v>34</v>
      </c>
      <c r="O16" s="39"/>
      <c r="P16" s="39"/>
      <c r="Q16" s="39"/>
      <c r="R16" s="39"/>
      <c r="S16" s="39"/>
      <c r="BA16" s="66">
        <f>IF(ISBLANK(F16),0,IF(E16="Excess (+)",ROUND(BA15+(BA15*F16),2),IF(E16="Less (-)",ROUND(BA15+(BA15*F16*(-1)),2),0)))</f>
        <v>0</v>
      </c>
      <c r="BB16" s="67">
        <f>ROUND(BA16,0)</f>
        <v>0</v>
      </c>
      <c r="BC16" s="68" t="str">
        <f>SpellNumber(L16,BB16)</f>
        <v> Zero Only</v>
      </c>
      <c r="IE16" s="69"/>
      <c r="IF16" s="69"/>
      <c r="IG16" s="69"/>
      <c r="IH16" s="69"/>
      <c r="II16" s="69"/>
    </row>
    <row r="17" spans="1:243" s="65" customFormat="1" ht="35.25" customHeight="1">
      <c r="A17" s="50" t="s">
        <v>35</v>
      </c>
      <c r="B17" s="50"/>
      <c r="C17" s="79" t="str">
        <f>SpellNumber($E$2,BB15)</f>
        <v>INR,USD,JPY,EUR,CHF,GBP Zero Only</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E17" s="69"/>
      <c r="IF17" s="69"/>
      <c r="IG17" s="69"/>
      <c r="IH17" s="69"/>
      <c r="II17" s="69"/>
    </row>
    <row r="18" ht="15"/>
    <row r="19" ht="15"/>
    <row r="20" ht="15"/>
    <row r="21" ht="15"/>
    <row r="23" ht="15"/>
  </sheetData>
  <sheetProtection password="9DE6" sheet="1" objects="1" scenario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Figures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Amount" prompt="Please enter GST Amount in INR only for this item. " errorTitle="Invaid Entry" error="Only Numeric Values are allowed. " sqref="O14">
      <formula1>0</formula1>
      <formula2>999999999999999</formula2>
    </dataValidation>
    <dataValidation allowBlank="1" showInputMessage="1" showErrorMessage="1" promptTitle="Freight Charges" prompt="Please enter Freight Charges for this ITEM in INR Only, If any." sqref="P14"/>
    <dataValidation type="decimal" allowBlank="1" showInputMessage="1" showErrorMessage="1" promptTitle="Other Taxes/Duties/Levies" prompt="Please enter Other Taxes/Duties/Levies for this ITEM in INR Only, If any." errorTitle="Invaid Entry" error="Only Numeric Values are allowed. " sqref="Q14">
      <formula1>0</formula1>
      <formula2>999999999999999</formula2>
    </dataValidation>
    <dataValidation type="decimal" allowBlank="1" showInputMessage="1" showErrorMessage="1" promptTitle="Agent Commision" prompt="Please enter Indian Agent Commision for this item in INR Only, If any. " errorTitle="Invaid Entry" error="Only Numeric Values are allowed. " sqref="R14">
      <formula1>0</formula1>
      <formula2>999999999999999</formula2>
    </dataValidation>
    <dataValidation type="decimal" allowBlank="1" showInputMessage="1" showErrorMessage="1" promptTitle="GST Percentage" prompt="Only 5% GST applicable for this item. " errorTitle="Invaid Entry" error="Only Numeric Values are allowed. " sqref="N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36</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2018-02-15T05:44:12Z</cp:lastPrinted>
  <dcterms:created xsi:type="dcterms:W3CDTF">2009-01-30T06:42:42Z</dcterms:created>
  <dcterms:modified xsi:type="dcterms:W3CDTF">2018-06-01T06:44:37Z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