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990" windowWidth="15480" windowHeight="7680" tabRatio="838"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_xlnm.Print_Area" localSheetId="0">'BoQ1'!$A$1:$BC$47</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fullPrecision="0"/>
</workbook>
</file>

<file path=xl/comments1.xml><?xml version="1.0" encoding="utf-8"?>
<comments xmlns="http://schemas.openxmlformats.org/spreadsheetml/2006/main">
  <authors>
    <author>gepadmin</author>
  </authors>
  <commentLis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<sst xmlns="http://schemas.openxmlformats.org/spreadsheetml/2006/main" count="325" uniqueCount="91">
  <si>
    <t>Sl.
No.</t>
  </si>
  <si>
    <t>Item Code / Make</t>
  </si>
  <si>
    <t>Please Enable Macros to View BoQ information</t>
  </si>
  <si>
    <t>BoQ_Ver3.0</t>
  </si>
  <si>
    <t>Normal</t>
  </si>
  <si>
    <t>INR Only</t>
  </si>
  <si>
    <t>INR</t>
  </si>
  <si>
    <t xml:space="preserve"> </t>
  </si>
  <si>
    <t>NUMBER</t>
  </si>
  <si>
    <t>TEXT</t>
  </si>
  <si>
    <t>DATE</t>
  </si>
  <si>
    <t>Item Description</t>
  </si>
  <si>
    <t>Quantity</t>
  </si>
  <si>
    <t>Units</t>
  </si>
  <si>
    <t>Addition / Deduction</t>
  </si>
  <si>
    <t>Addition / Deduction Values</t>
  </si>
  <si>
    <t>Currency Convertion against each Item</t>
  </si>
  <si>
    <t>Quoted Currency in INR / Other Currency</t>
  </si>
  <si>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</si>
  <si>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</si>
  <si>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</si>
  <si>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</si>
  <si>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</si>
  <si>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</si>
  <si>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</si>
  <si>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</si>
  <si>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</si>
  <si>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item1</t>
  </si>
  <si>
    <t>BI01010001010000000000000515BI0100001113</t>
  </si>
  <si>
    <t>Nos</t>
  </si>
  <si>
    <t>Excess(+)</t>
  </si>
  <si>
    <t>Supplying, Conveying and fixing spls. Including eart</t>
  </si>
  <si>
    <t>Construction of chamber for 100mm sluice plates</t>
  </si>
  <si>
    <t>item5</t>
  </si>
  <si>
    <t>Total in Figures</t>
  </si>
  <si>
    <t>Percentage</t>
  </si>
  <si>
    <t>Full Conversion</t>
  </si>
  <si>
    <t>Quoted Rate in Words</t>
  </si>
  <si>
    <t>Quoted Rate in Figures</t>
  </si>
  <si>
    <t>IOCL</t>
  </si>
  <si>
    <t>Select, At Par, Excess (+), Less (-)</t>
  </si>
  <si>
    <t>Select</t>
  </si>
  <si>
    <t>Name of the Bidder/ Bidding Firm / Company :</t>
  </si>
  <si>
    <t>Tender Inviting Authority:  IWD, IIT(BHU), Varanasi</t>
  </si>
  <si>
    <t>sqm</t>
  </si>
  <si>
    <r>
      <rPr>
        <b/>
        <u val="single"/>
        <sz val="9"/>
        <rFont val="Arial"/>
        <family val="2"/>
      </rPr>
      <t>PRICE SCHEDULE</t>
    </r>
    <r>
      <rPr>
        <b/>
        <sz val="9"/>
        <rFont val="Arial"/>
        <family val="2"/>
      </rPr>
      <t xml:space="preserve">
</t>
    </r>
    <r>
      <rPr>
        <b/>
        <sz val="9"/>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</si>
  <si>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9"/>
        <color indexed="10"/>
        <rFont val="Arial"/>
        <family val="2"/>
      </rPr>
      <t>#</t>
    </r>
  </si>
  <si>
    <r>
      <t xml:space="preserve">TEXT </t>
    </r>
    <r>
      <rPr>
        <b/>
        <sz val="9"/>
        <color indexed="10"/>
        <rFont val="Arial"/>
        <family val="2"/>
      </rPr>
      <t>#</t>
    </r>
  </si>
  <si>
    <r>
      <t>TEXT</t>
    </r>
    <r>
      <rPr>
        <b/>
        <sz val="9"/>
        <color indexed="10"/>
        <rFont val="Arial"/>
        <family val="2"/>
      </rPr>
      <t>#</t>
    </r>
  </si>
  <si>
    <r>
      <t xml:space="preserve">Estimated Rate 
in
</t>
    </r>
    <r>
      <rPr>
        <b/>
        <sz val="9"/>
        <color indexed="10"/>
        <rFont val="Arial"/>
        <family val="2"/>
      </rPr>
      <t>Rs.      P</t>
    </r>
  </si>
  <si>
    <r>
      <t xml:space="preserve">BASIC RATE In </t>
    </r>
    <r>
      <rPr>
        <b/>
        <sz val="9"/>
        <color indexed="10"/>
        <rFont val="Arial"/>
        <family val="2"/>
      </rPr>
      <t>Figures</t>
    </r>
    <r>
      <rPr>
        <b/>
        <sz val="9"/>
        <rFont val="Arial"/>
        <family val="2"/>
      </rPr>
      <t xml:space="preserve"> To be entered by the </t>
    </r>
    <r>
      <rPr>
        <b/>
        <sz val="9"/>
        <color indexed="10"/>
        <rFont val="Arial"/>
        <family val="2"/>
      </rPr>
      <t>Bidder</t>
    </r>
    <r>
      <rPr>
        <b/>
        <sz val="9"/>
        <rFont val="Arial"/>
        <family val="2"/>
      </rPr>
      <t xml:space="preserve"> 
Rs.      P
 </t>
    </r>
  </si>
  <si>
    <r>
      <t xml:space="preserve">TOTAL AMOUNT  Without Taxes
in
</t>
    </r>
    <r>
      <rPr>
        <b/>
        <sz val="9"/>
        <color indexed="10"/>
        <rFont val="Arial"/>
        <family val="2"/>
      </rPr>
      <t>Rs.      P</t>
    </r>
  </si>
  <si>
    <r>
      <t xml:space="preserve">Providing and applying white cement based putty of average thickness 1mm, of approved brand and manufacturer, over the plastered wall surface to prepare the surface even and smooth complete. </t>
    </r>
    <r>
      <rPr>
        <b/>
        <sz val="10"/>
        <rFont val="Times New Roman"/>
        <family val="1"/>
      </rPr>
      <t>(13.80)</t>
    </r>
  </si>
  <si>
    <t xml:space="preserve">Distempering with oil bound washable distemper of approved brand and manufacture to give an even shade                      </t>
  </si>
  <si>
    <t xml:space="preserve">sqm </t>
  </si>
  <si>
    <r>
      <t xml:space="preserve">New work (two or more coats) over and including water thinnable priming coat with cement primer  </t>
    </r>
    <r>
      <rPr>
        <b/>
        <sz val="10"/>
        <rFont val="Times New Roman"/>
        <family val="1"/>
      </rPr>
      <t>(13.41.1)</t>
    </r>
  </si>
  <si>
    <r>
      <t xml:space="preserve">Removing dry or oil bound distemper, water proffing cement paint and the like by scrapping, sand papering and preparing the surface smooth including necessary repairs to scratches etc. complete </t>
    </r>
    <r>
      <rPr>
        <b/>
        <sz val="10"/>
        <rFont val="Times New Roman"/>
        <family val="1"/>
      </rPr>
      <t xml:space="preserve">(14.46)    </t>
    </r>
  </si>
  <si>
    <t>Name of Work: Renovation work of 11 faculty office room in the Department of physics, IIT(BHU), Varanasi.</t>
  </si>
  <si>
    <t xml:space="preserve">Demolishing cement concrete manually / by mechanical means and disposal of material within 50 metres lead as per direction of Engineer in charge.           </t>
  </si>
  <si>
    <r>
      <t xml:space="preserve">Nominal concrete 1:3:6 or richer mix (i/c equivalent design mix) </t>
    </r>
    <r>
      <rPr>
        <b/>
        <sz val="10"/>
        <rFont val="Times New Roman"/>
        <family val="1"/>
      </rPr>
      <t xml:space="preserve">(15.2.1)   </t>
    </r>
    <r>
      <rPr>
        <sz val="10"/>
        <rFont val="Times New Roman"/>
        <family val="1"/>
      </rPr>
      <t xml:space="preserve">                                     </t>
    </r>
  </si>
  <si>
    <r>
      <t xml:space="preserve">Dismantling old plaster or skirting raking out joints and cleaning the surface for plaster including disposal of rubbish to the  dumping ground within 50 metres lead. </t>
    </r>
    <r>
      <rPr>
        <b/>
        <sz val="10"/>
        <rFont val="Times New Roman"/>
        <family val="1"/>
      </rPr>
      <t>(15.56)</t>
    </r>
  </si>
  <si>
    <t xml:space="preserve">Providing and laying in position cement concrete of specified grade excluding the cost of centering and shuttering - All work upto plinth level </t>
  </si>
  <si>
    <r>
      <t xml:space="preserve">1:2:4 (1 Cement : 2 coarse sand : 4 graded stone  aggregate 20 mm nominal size) </t>
    </r>
    <r>
      <rPr>
        <b/>
        <sz val="10"/>
        <rFont val="Times New Roman"/>
        <family val="1"/>
      </rPr>
      <t>(4.1.3)</t>
    </r>
  </si>
  <si>
    <t>Repairs to plaster of thickness 12 mm to 20 mm in patches of area 2.5 sq. meters and under, including cutting the patch in proper shape, raking out joints and preparing and plastering the surface of the walls complete, including disposal of rubbish to the dumping ground, all complete as per directions of Engineer-In-Charge.</t>
  </si>
  <si>
    <r>
      <t xml:space="preserve">With cement mortar 1:4 (1cement: 4 coarse sand) </t>
    </r>
    <r>
      <rPr>
        <b/>
        <sz val="10"/>
        <rFont val="Times New Roman"/>
        <family val="1"/>
      </rPr>
      <t>(14.1.2)</t>
    </r>
  </si>
  <si>
    <t xml:space="preserve">12 mm cement plaster of mix : </t>
  </si>
  <si>
    <r>
      <t xml:space="preserve">1:6 (1 cement : 6 coarse sand)  </t>
    </r>
    <r>
      <rPr>
        <b/>
        <sz val="10"/>
        <rFont val="Times New Roman"/>
        <family val="1"/>
      </rPr>
      <t xml:space="preserve"> (13.4.2)   </t>
    </r>
    <r>
      <rPr>
        <sz val="10"/>
        <rFont val="Times New Roman"/>
        <family val="1"/>
      </rPr>
      <t xml:space="preserve">                               </t>
    </r>
  </si>
  <si>
    <t>Providing and laying Vitrified tiles in floor with different sizes (thickness to be specified by the manufacturer), with water absorption less than 0.08% and conforming to IS:15622 , of approved brand &amp; manufacturer, in all colours and shade, laid with cement based high polymer modified quick set tile adhesive (water based) conforming to IS : 15477, in average 6 mm thickness, including grouting of joints (Payment for grouting of joints to be made separately).</t>
  </si>
  <si>
    <r>
      <t xml:space="preserve">Size of Tile  600 x 600 mm </t>
    </r>
    <r>
      <rPr>
        <b/>
        <sz val="10"/>
        <rFont val="Times New Roman"/>
        <family val="1"/>
      </rPr>
      <t>(11.49.2)</t>
    </r>
  </si>
  <si>
    <t>Providing and fixing aluminium work for doors, windows, ventilators and partitions with extruded built up standard tubular sections/ appropriate Z sections and other sections of approved make conforming to IS: 733 and IS : 1285, fixing with dash fastners of required dia &amp; size, including necessary filling up the gaps at junctions, i.e. top, bottom and sides with required EPDM rubber /neoprene gasket etc. Aluminium sections shall be smooth, rust free, straight, mitred and jointed mechanically wherever required including cleat angle, Aluminium snap beading for glazing / panelling,C.P. brass / stainless steel screws, all complete as per architectural drawings and the directions of Engineer-in-charge. (Glazing and  panelling to be paid for separately.)</t>
  </si>
  <si>
    <t>For fixed portion</t>
  </si>
  <si>
    <r>
      <t xml:space="preserve">Anodised aluminium (anodised transparent or dyed to required shade according to IS: 1868, Minimum anodic coating of grade AC 15). </t>
    </r>
    <r>
      <rPr>
        <b/>
        <sz val="10"/>
        <rFont val="Times New Roman"/>
        <family val="1"/>
      </rPr>
      <t>(21.1.1.1)</t>
    </r>
  </si>
  <si>
    <t>Providing and fixing glazing in aluminium door, window, ventilator shutters and partitions etc. with EPDM rubber / neoprene gasket etc. complete as per the architectural drawings and the directions of engineer-in-charge . (Cost of aluminium snap beading shall be paid in basic item.)</t>
  </si>
  <si>
    <r>
      <t xml:space="preserve">With float glass panes of 5.50 mm thickness </t>
    </r>
    <r>
      <rPr>
        <b/>
        <sz val="10"/>
        <rFont val="Times New Roman"/>
        <family val="1"/>
      </rPr>
      <t>(21.3.2)</t>
    </r>
  </si>
  <si>
    <t>Providing and fixing aluminium handles ISI marked anodised (anodic coating not less than grade AC 10 as per IS : 1868) transparent or dyed to required colour or shade with necessary screws etc. complete:</t>
  </si>
  <si>
    <r>
      <t xml:space="preserve">125 mm </t>
    </r>
    <r>
      <rPr>
        <b/>
        <sz val="10"/>
        <rFont val="Times New Roman"/>
        <family val="1"/>
      </rPr>
      <t>(9.100.1)</t>
    </r>
  </si>
  <si>
    <t xml:space="preserve">Providing and fixing aluminium tower bolts ISI marked anodised ( anodic coating not less than grade AC 10 as per IS : 1868 ) transparent or dyed to required colour or shade with necessary screws etc. complete:                                              </t>
  </si>
  <si>
    <r>
      <t xml:space="preserve"> 150x10 mm </t>
    </r>
    <r>
      <rPr>
        <b/>
        <sz val="10"/>
        <rFont val="Times New Roman"/>
        <family val="1"/>
      </rPr>
      <t>(9.97.4)</t>
    </r>
    <r>
      <rPr>
        <sz val="10"/>
        <rFont val="Times New Roman"/>
        <family val="1"/>
      </rPr>
      <t xml:space="preserve">                                                   </t>
    </r>
  </si>
  <si>
    <t>Providing and Fixing 15 mm thick densified tegular edged eco friendly light weight calcium silicate false ceiling tiles of approved texture of size 595 x 595 mm in true horizontal level, suspended on inter locking metal grid of hot dipped galvanised steel sections (galvanising @ 120 grams per sqm including both side) consisting of main ‘T’ runner suitably spaced at joints to get required length and of size 24x38 mm made from 0.33 mm thick (minimum) sheet, spaced 1200 mm centre to centre, and cross “T” of size 24x28 mm made out of 0.33 mm (Minimum) sheet, 1200 mm long spaced between main’T’ at 600 mm centre to centre to form a grid of 1200x600 mm and secondary cross ‘T’ of length 600 mm and size 24 x28 mm made of 0.33 mm thick (Minimum) sheet to be inter locked at middle of the 1200x 600 mm panel to from grid of size 600x600 mm, resting on periphery walls /partitions on a Perimeter wall angle pre-coated steel of size(24x24X3000 mm made of 0.40 mm thick (minimum) sheet with the help of rawl plugs at 450 mm centre to centre with 25 mm long dry wall screws @ 230 mm interval and laying 15 mm thick densified edges calicum silicate ceiling tiles of approved texture in the grid, including, cutting/ making opening“for services like diffusers, grills, light fittings, fixtures, smoke detectors etc.,</t>
  </si>
  <si>
    <t xml:space="preserve"> wherever required. Main ‘T’ runners to be suspended from ceiling using G.I. slotted cleats of size 25x35x1.6 mm fixed to ceiling with 12.5 mm dia and 50 mm long dash fasteners, 4 mm G.I. adjustable rods with
galvanised steel level clips of size 85 x 30 x 0.8 mm, spaced at 1200 mm centre to centre along main ‘T’, bottom exposed with 24 mm of all Tsections shall be pre-painted with polyster baked paint, for all heights, as per specifications, drawings and as directed by Engineer-in-Charge.</t>
  </si>
  <si>
    <r>
      <rPr>
        <b/>
        <sz val="10"/>
        <rFont val="Times New Roman"/>
        <family val="1"/>
      </rPr>
      <t>Note :-</t>
    </r>
    <r>
      <rPr>
        <sz val="10"/>
        <rFont val="Times New Roman"/>
        <family val="1"/>
      </rPr>
      <t xml:space="preserve"> Only calcium silicate false ceiling area will be measured from wall to wall. No deduction shall be made for exposed frames/ opening (cut outs) having area less than 0.30 sqm.The calcium silicate ceiling tile shall have NRC value of 0.50 (Minimum), light reflection &gt; 85%, non- combustible as per B.S. 476 part IV, 100% humidity resistance and also having thermal conductivity &lt;0.043
w/mK. </t>
    </r>
    <r>
      <rPr>
        <b/>
        <sz val="10"/>
        <rFont val="Times New Roman"/>
        <family val="1"/>
      </rPr>
      <t>(12.53)</t>
    </r>
  </si>
  <si>
    <t>Distempering with oil bound washable distemper of approved brand and manufacture to give an even shade :</t>
  </si>
  <si>
    <t>Old work (one or more coats)</t>
  </si>
  <si>
    <r>
      <t xml:space="preserve">Two or more coats on new work </t>
    </r>
    <r>
      <rPr>
        <b/>
        <sz val="10"/>
        <rFont val="Times New Roman"/>
        <family val="1"/>
      </rPr>
      <t>(13.61.1)</t>
    </r>
    <r>
      <rPr>
        <sz val="10"/>
        <rFont val="Times New Roman"/>
        <family val="1"/>
      </rPr>
      <t xml:space="preserve">                         </t>
    </r>
  </si>
  <si>
    <r>
      <t xml:space="preserve">Cartage of Malba </t>
    </r>
    <r>
      <rPr>
        <b/>
        <sz val="10"/>
        <rFont val="Times New Roman"/>
        <family val="1"/>
      </rPr>
      <t>(Approved Rate)</t>
    </r>
  </si>
  <si>
    <t>cum</t>
  </si>
  <si>
    <t>kg</t>
  </si>
  <si>
    <t xml:space="preserve">Nos. </t>
  </si>
  <si>
    <t>Per Trip</t>
  </si>
  <si>
    <t xml:space="preserve">Painting with synthetic enamel paint of approved brand and manufacture to  give an even shade:                                       </t>
  </si>
  <si>
    <t>Contract No:  IIT(BHU)/IWD/CT/19/2018-19/873 dt 06-07-2018</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</si>
</sst>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
    <numFmt numFmtId="166" formatCode="0.000"/>
    <numFmt numFmtId="167" formatCode="0.0000%"/>
    <numFmt numFmtId="168" formatCode="0.00000"/>
    <numFmt numFmtId="169" formatCode="0.000%"/>
  </numFmts>
  <fonts count="75">
    <font>
      <sz val="11"/>
      <color theme="1"/>
      <name val="Calibri"/>
      <family val="2"/>
    </font>
    <font>
      <sz val="11"/>
      <color indexed="8"/>
      <name val="Calibri"/>
      <family val="2"/>
    </font>
    <font>
      <sz val="11"/>
      <name val="Arial"/>
      <family val="2"/>
    </font>
    <font>
      <b/>
      <u val="single"/>
      <sz val="11"/>
      <color indexed="8"/>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sz val="9"/>
      <name val="Tahoma"/>
      <family val="2"/>
    </font>
    <font>
      <sz val="9"/>
      <name val="Tahoma"/>
      <family val="2"/>
    </font>
    <font>
      <sz val="9"/>
      <name val="Arial"/>
      <family val="2"/>
    </font>
    <font>
      <b/>
      <sz val="9"/>
      <name val="Arial"/>
      <family val="2"/>
    </font>
    <font>
      <b/>
      <sz val="9"/>
      <color indexed="8"/>
      <name val="Arial"/>
      <family val="2"/>
    </font>
    <font>
      <b/>
      <u val="single"/>
      <sz val="9"/>
      <name val="Arial"/>
      <family val="2"/>
    </font>
    <font>
      <b/>
      <sz val="9"/>
      <color indexed="10"/>
      <name val="Arial"/>
      <family val="2"/>
    </font>
    <font>
      <sz val="10"/>
      <name val="Times New Roman"/>
      <family val="1"/>
    </font>
    <font>
      <b/>
      <sz val="10"/>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23"/>
      <name val="Calibri"/>
      <family val="2"/>
    </font>
    <font>
      <sz val="9"/>
      <color indexed="23"/>
      <name val="Arial"/>
      <family val="2"/>
    </font>
    <font>
      <b/>
      <i/>
      <sz val="9"/>
      <color indexed="8"/>
      <name val="Calibri"/>
      <family val="2"/>
    </font>
    <font>
      <sz val="9"/>
      <color indexed="8"/>
      <name val="Courier New"/>
      <family val="3"/>
    </font>
    <font>
      <sz val="9"/>
      <color indexed="31"/>
      <name val="Arial"/>
      <family val="2"/>
    </font>
    <font>
      <b/>
      <sz val="9"/>
      <color indexed="16"/>
      <name val="Arial"/>
      <family val="2"/>
    </font>
    <font>
      <b/>
      <sz val="9"/>
      <color indexed="57"/>
      <name val="Arial"/>
      <family val="2"/>
    </font>
    <font>
      <b/>
      <sz val="9"/>
      <color indexed="18"/>
      <name val="Arial"/>
      <family val="2"/>
    </font>
    <font>
      <b/>
      <u val="single"/>
      <sz val="9"/>
      <color indexed="10"/>
      <name val="Arial"/>
      <family val="2"/>
    </font>
    <font>
      <b/>
      <u val="single"/>
      <sz val="9"/>
      <color indexed="23"/>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0" tint="-0.4999699890613556"/>
      <name val="Calibri"/>
      <family val="2"/>
    </font>
    <font>
      <sz val="9"/>
      <color theme="0" tint="-0.4999699890613556"/>
      <name val="Arial"/>
      <family val="2"/>
    </font>
    <font>
      <b/>
      <i/>
      <sz val="9"/>
      <color theme="1"/>
      <name val="Calibri"/>
      <family val="2"/>
    </font>
    <font>
      <sz val="9"/>
      <color rgb="FF000000"/>
      <name val="Courier New"/>
      <family val="3"/>
    </font>
    <font>
      <sz val="9"/>
      <color theme="4" tint="0.7999799847602844"/>
      <name val="Arial"/>
      <family val="2"/>
    </font>
    <font>
      <b/>
      <sz val="9"/>
      <color rgb="FF800000"/>
      <name val="Arial"/>
      <family val="2"/>
    </font>
    <font>
      <b/>
      <sz val="9"/>
      <color theme="6" tint="-0.4999699890613556"/>
      <name val="Arial"/>
      <family val="2"/>
    </font>
    <font>
      <b/>
      <sz val="9"/>
      <color rgb="FF000066"/>
      <name val="Arial"/>
      <family val="2"/>
    </font>
    <font>
      <b/>
      <u val="single"/>
      <sz val="9"/>
      <color rgb="FFFF0000"/>
      <name val="Arial"/>
      <family val="2"/>
    </font>
    <font>
      <b/>
      <u val="single"/>
      <sz val="9"/>
      <color theme="0" tint="-0.4999699890613556"/>
      <name val="Arial"/>
      <family val="2"/>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style="thin"/>
    </border>
    <border>
      <left style="thin"/>
      <right style="thin"/>
      <top style="thin"/>
      <bottom/>
    </border>
    <border>
      <left style="thin"/>
      <right style="thin"/>
      <top style="thin"/>
      <bottom style="thin"/>
    </border>
    <border>
      <left/>
      <right/>
      <top style="thin"/>
      <bottom style="thin"/>
    </border>
    <border>
      <left/>
      <right style="thin"/>
      <top style="thin"/>
      <bottom style="thin"/>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0" fillId="0" borderId="0" applyNumberFormat="0" applyFill="0" applyBorder="0" applyAlignment="0" applyProtection="0"/>
    <xf numFmtId="0" fontId="5"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4"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0" borderId="0">
      <alignment/>
      <protection/>
    </xf>
    <xf numFmtId="0" fontId="8" fillId="0" borderId="0">
      <alignment/>
      <protection/>
    </xf>
    <xf numFmtId="0" fontId="8" fillId="0" borderId="0">
      <alignment/>
      <protection/>
    </xf>
    <xf numFmtId="0" fontId="1" fillId="32" borderId="7" applyNumberFormat="0" applyFont="0" applyAlignment="0" applyProtection="0"/>
    <xf numFmtId="0" fontId="58" fillId="27" borderId="8" applyNumberFormat="0" applyAlignment="0" applyProtection="0"/>
    <xf numFmtId="9" fontId="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74">
    <xf numFmtId="0" fontId="0" fillId="0" borderId="0" xfId="0" applyFont="1" applyAlignment="1">
      <alignment/>
    </xf>
    <xf numFmtId="0" fontId="2" fillId="0" borderId="0" xfId="57" applyNumberFormat="1" applyFont="1" applyFill="1" applyBorder="1" applyAlignment="1">
      <alignment vertical="center"/>
      <protection/>
    </xf>
    <xf numFmtId="0" fontId="62" fillId="0" borderId="0" xfId="57" applyNumberFormat="1" applyFont="1" applyFill="1" applyBorder="1" applyAlignment="1">
      <alignment vertical="center"/>
      <protection/>
    </xf>
    <xf numFmtId="0" fontId="3" fillId="0" borderId="0" xfId="57" applyNumberFormat="1" applyFont="1" applyFill="1" applyBorder="1" applyAlignment="1">
      <alignment horizontal="left"/>
      <protection/>
    </xf>
    <xf numFmtId="0" fontId="63" fillId="0" borderId="0" xfId="57" applyNumberFormat="1" applyFont="1" applyFill="1" applyBorder="1" applyAlignment="1">
      <alignment horizontal="left"/>
      <protection/>
    </xf>
    <xf numFmtId="0" fontId="2" fillId="0" borderId="0" xfId="57" applyNumberFormat="1" applyFont="1" applyFill="1" applyAlignment="1" applyProtection="1">
      <alignment vertical="center"/>
      <protection locked="0"/>
    </xf>
    <xf numFmtId="0" fontId="62" fillId="0" borderId="0" xfId="57" applyNumberFormat="1" applyFont="1" applyFill="1" applyAlignment="1" applyProtection="1">
      <alignment vertical="center"/>
      <protection locked="0"/>
    </xf>
    <xf numFmtId="0" fontId="2" fillId="0" borderId="0" xfId="57" applyNumberFormat="1" applyFont="1" applyFill="1" applyAlignment="1">
      <alignment vertical="center"/>
      <protection/>
    </xf>
    <xf numFmtId="0" fontId="62" fillId="0" borderId="0" xfId="57" applyNumberFormat="1" applyFont="1" applyFill="1" applyAlignment="1">
      <alignment vertical="center"/>
      <protection/>
    </xf>
    <xf numFmtId="0" fontId="2" fillId="0" borderId="0" xfId="57" applyNumberFormat="1" applyFont="1" applyFill="1">
      <alignment/>
      <protection/>
    </xf>
    <xf numFmtId="0" fontId="62" fillId="0" borderId="0" xfId="57" applyNumberFormat="1" applyFont="1" applyFill="1">
      <alignment/>
      <protection/>
    </xf>
    <xf numFmtId="0" fontId="2" fillId="0" borderId="0" xfId="57" applyNumberFormat="1" applyFont="1" applyFill="1" applyAlignment="1">
      <alignment vertical="top"/>
      <protection/>
    </xf>
    <xf numFmtId="0" fontId="62" fillId="0" borderId="0" xfId="57" applyNumberFormat="1" applyFont="1" applyFill="1" applyAlignment="1">
      <alignment vertical="top"/>
      <protection/>
    </xf>
    <xf numFmtId="0" fontId="2" fillId="0" borderId="0" xfId="57" applyNumberFormat="1" applyFont="1" applyFill="1" applyAlignment="1" applyProtection="1">
      <alignment vertical="top"/>
      <protection/>
    </xf>
    <xf numFmtId="0" fontId="62" fillId="0" borderId="0" xfId="57" applyNumberFormat="1" applyFont="1" applyFill="1" applyAlignment="1" applyProtection="1">
      <alignment vertical="top"/>
      <protection/>
    </xf>
    <xf numFmtId="0" fontId="0" fillId="0" borderId="0" xfId="57" applyNumberFormat="1" applyFill="1">
      <alignment/>
      <protection/>
    </xf>
    <xf numFmtId="0" fontId="64" fillId="0" borderId="0" xfId="57" applyNumberFormat="1" applyFont="1" applyFill="1">
      <alignment/>
      <protection/>
    </xf>
    <xf numFmtId="0" fontId="8" fillId="0" borderId="0" xfId="59" applyNumberFormat="1" applyFill="1">
      <alignment/>
      <protection/>
    </xf>
    <xf numFmtId="0" fontId="11" fillId="0" borderId="0" xfId="57" applyNumberFormat="1" applyFont="1" applyFill="1" applyBorder="1" applyAlignment="1">
      <alignment vertical="center"/>
      <protection/>
    </xf>
    <xf numFmtId="0" fontId="65" fillId="0" borderId="0" xfId="57" applyNumberFormat="1" applyFont="1" applyFill="1" applyBorder="1" applyAlignment="1" applyProtection="1">
      <alignment vertical="center"/>
      <protection locked="0"/>
    </xf>
    <xf numFmtId="0" fontId="65" fillId="0" borderId="0" xfId="57" applyNumberFormat="1" applyFont="1" applyFill="1" applyBorder="1" applyAlignment="1">
      <alignment vertical="center"/>
      <protection/>
    </xf>
    <xf numFmtId="0" fontId="66" fillId="0" borderId="0" xfId="59" applyNumberFormat="1" applyFont="1" applyFill="1" applyBorder="1" applyAlignment="1" applyProtection="1">
      <alignment horizontal="center" vertical="center"/>
      <protection/>
    </xf>
    <xf numFmtId="0" fontId="12" fillId="0" borderId="0" xfId="57" applyNumberFormat="1" applyFont="1" applyFill="1" applyBorder="1" applyAlignment="1">
      <alignment vertical="center"/>
      <protection/>
    </xf>
    <xf numFmtId="0" fontId="12" fillId="0" borderId="10" xfId="59" applyNumberFormat="1" applyFont="1" applyFill="1" applyBorder="1" applyAlignment="1" applyProtection="1">
      <alignment horizontal="left" vertical="top" wrapText="1"/>
      <protection/>
    </xf>
    <xf numFmtId="0" fontId="12" fillId="0" borderId="11" xfId="57" applyNumberFormat="1" applyFont="1" applyFill="1" applyBorder="1" applyAlignment="1">
      <alignment horizontal="center" vertical="top" wrapText="1"/>
      <protection/>
    </xf>
    <xf numFmtId="0" fontId="12" fillId="0" borderId="12" xfId="57" applyNumberFormat="1" applyFont="1" applyFill="1" applyBorder="1" applyAlignment="1">
      <alignment horizontal="center" vertical="top" wrapText="1"/>
      <protection/>
    </xf>
    <xf numFmtId="0" fontId="11" fillId="0" borderId="12" xfId="59" applyNumberFormat="1" applyFont="1" applyFill="1" applyBorder="1" applyAlignment="1">
      <alignment vertical="top" wrapText="1"/>
      <protection/>
    </xf>
    <xf numFmtId="0" fontId="12" fillId="0" borderId="12" xfId="59" applyNumberFormat="1" applyFont="1" applyFill="1" applyBorder="1" applyAlignment="1">
      <alignment horizontal="left" vertical="top"/>
      <protection/>
    </xf>
    <xf numFmtId="0" fontId="16" fillId="0" borderId="12" xfId="0" applyFont="1" applyBorder="1" applyAlignment="1">
      <alignment horizontal="justify" vertical="top" wrapText="1"/>
    </xf>
    <xf numFmtId="0" fontId="16" fillId="0" borderId="12" xfId="0" applyFont="1" applyBorder="1" applyAlignment="1">
      <alignment horizontal="center" vertical="top" wrapText="1"/>
    </xf>
    <xf numFmtId="0" fontId="16" fillId="0" borderId="12" xfId="0" applyFont="1" applyFill="1" applyBorder="1" applyAlignment="1">
      <alignment horizontal="justify" vertical="top" wrapText="1"/>
    </xf>
    <xf numFmtId="0" fontId="67" fillId="0" borderId="12" xfId="59" applyNumberFormat="1" applyFont="1" applyFill="1" applyBorder="1" applyAlignment="1">
      <alignment horizontal="left" vertical="top" wrapText="1"/>
      <protection/>
    </xf>
    <xf numFmtId="0" fontId="12" fillId="0" borderId="12" xfId="57" applyNumberFormat="1" applyFont="1" applyFill="1" applyBorder="1" applyAlignment="1" applyProtection="1">
      <alignment horizontal="right" vertical="top" wrapText="1"/>
      <protection/>
    </xf>
    <xf numFmtId="0" fontId="11" fillId="0" borderId="12" xfId="57" applyNumberFormat="1" applyFont="1" applyFill="1" applyBorder="1" applyAlignment="1">
      <alignment vertical="top" wrapText="1"/>
      <protection/>
    </xf>
    <xf numFmtId="0" fontId="11" fillId="0" borderId="12" xfId="57" applyNumberFormat="1" applyFont="1" applyFill="1" applyBorder="1" applyAlignment="1" applyProtection="1">
      <alignment vertical="top" wrapText="1"/>
      <protection/>
    </xf>
    <xf numFmtId="0" fontId="12" fillId="0" borderId="12" xfId="57" applyNumberFormat="1" applyFont="1" applyFill="1" applyBorder="1" applyAlignment="1" applyProtection="1">
      <alignment horizontal="right" vertical="top" wrapText="1"/>
      <protection locked="0"/>
    </xf>
    <xf numFmtId="2" fontId="16" fillId="0" borderId="12" xfId="0" applyNumberFormat="1" applyFont="1" applyBorder="1" applyAlignment="1">
      <alignment horizontal="right" vertical="top" wrapText="1"/>
    </xf>
    <xf numFmtId="0" fontId="12" fillId="33" borderId="12" xfId="57" applyNumberFormat="1" applyFont="1" applyFill="1" applyBorder="1" applyAlignment="1" applyProtection="1">
      <alignment horizontal="right" vertical="top" wrapText="1"/>
      <protection locked="0"/>
    </xf>
    <xf numFmtId="2" fontId="12" fillId="0" borderId="12" xfId="59" applyNumberFormat="1" applyFont="1" applyFill="1" applyBorder="1" applyAlignment="1">
      <alignment horizontal="right" vertical="top" wrapText="1"/>
      <protection/>
    </xf>
    <xf numFmtId="2" fontId="12" fillId="0" borderId="12" xfId="58" applyNumberFormat="1" applyFont="1" applyFill="1" applyBorder="1" applyAlignment="1">
      <alignment horizontal="right" vertical="top" wrapText="1"/>
      <protection/>
    </xf>
    <xf numFmtId="2" fontId="16" fillId="0" borderId="12" xfId="0" applyNumberFormat="1" applyFont="1" applyFill="1" applyBorder="1" applyAlignment="1">
      <alignment horizontal="right" vertical="top" wrapText="1"/>
    </xf>
    <xf numFmtId="0" fontId="12" fillId="0" borderId="12" xfId="59" applyNumberFormat="1" applyFont="1" applyFill="1" applyBorder="1" applyAlignment="1">
      <alignment horizontal="left" vertical="top" wrapText="1"/>
      <protection/>
    </xf>
    <xf numFmtId="0" fontId="68" fillId="0" borderId="12" xfId="57" applyNumberFormat="1" applyFont="1" applyFill="1" applyBorder="1" applyAlignment="1" applyProtection="1">
      <alignment vertical="top" wrapText="1"/>
      <protection/>
    </xf>
    <xf numFmtId="0" fontId="15" fillId="0" borderId="12" xfId="59" applyNumberFormat="1" applyFont="1" applyFill="1" applyBorder="1" applyAlignment="1" applyProtection="1">
      <alignment vertical="top" wrapText="1"/>
      <protection locked="0"/>
    </xf>
    <xf numFmtId="0" fontId="69" fillId="33" borderId="12" xfId="59" applyNumberFormat="1" applyFont="1" applyFill="1" applyBorder="1" applyAlignment="1" applyProtection="1">
      <alignment vertical="top" wrapText="1"/>
      <protection locked="0"/>
    </xf>
    <xf numFmtId="10" fontId="69" fillId="33" borderId="12" xfId="64" applyNumberFormat="1" applyFont="1" applyFill="1" applyBorder="1" applyAlignment="1" applyProtection="1">
      <alignment horizontal="center" vertical="top" wrapText="1"/>
      <protection locked="0"/>
    </xf>
    <xf numFmtId="0" fontId="68" fillId="0" borderId="12" xfId="59" applyNumberFormat="1" applyFont="1" applyFill="1" applyBorder="1" applyAlignment="1">
      <alignment vertical="top" wrapText="1"/>
      <protection/>
    </xf>
    <xf numFmtId="0" fontId="15" fillId="0" borderId="12" xfId="64" applyNumberFormat="1" applyFont="1" applyFill="1" applyBorder="1" applyAlignment="1" applyProtection="1">
      <alignment vertical="top" wrapText="1"/>
      <protection locked="0"/>
    </xf>
    <xf numFmtId="0" fontId="15" fillId="0" borderId="12" xfId="59" applyNumberFormat="1" applyFont="1" applyFill="1" applyBorder="1" applyAlignment="1" applyProtection="1">
      <alignment vertical="top" wrapText="1"/>
      <protection/>
    </xf>
    <xf numFmtId="2" fontId="70" fillId="0" borderId="12" xfId="59" applyNumberFormat="1" applyFont="1" applyFill="1" applyBorder="1" applyAlignment="1">
      <alignment vertical="top" wrapText="1"/>
      <protection/>
    </xf>
    <xf numFmtId="2" fontId="15" fillId="0" borderId="12" xfId="59" applyNumberFormat="1" applyFont="1" applyFill="1" applyBorder="1" applyAlignment="1">
      <alignment horizontal="right" vertical="top" wrapText="1"/>
      <protection/>
    </xf>
    <xf numFmtId="0" fontId="16" fillId="0" borderId="12" xfId="0" applyFont="1" applyBorder="1" applyAlignment="1">
      <alignment horizontal="right" vertical="top" wrapText="1"/>
    </xf>
    <xf numFmtId="0" fontId="11" fillId="0" borderId="12" xfId="59" applyNumberFormat="1" applyFont="1" applyFill="1" applyBorder="1" applyAlignment="1">
      <alignment horizontal="right" vertical="top" wrapText="1"/>
      <protection/>
    </xf>
    <xf numFmtId="0" fontId="11" fillId="0" borderId="12" xfId="57" applyNumberFormat="1" applyFont="1" applyFill="1" applyBorder="1" applyAlignment="1">
      <alignment horizontal="right" vertical="top" wrapText="1"/>
      <protection/>
    </xf>
    <xf numFmtId="0" fontId="16" fillId="0" borderId="12" xfId="0" applyFont="1" applyFill="1" applyBorder="1" applyAlignment="1">
      <alignment horizontal="right" vertical="top" wrapText="1"/>
    </xf>
    <xf numFmtId="0" fontId="15" fillId="0" borderId="12" xfId="59" applyNumberFormat="1" applyFont="1" applyFill="1" applyBorder="1" applyAlignment="1">
      <alignment horizontal="right" vertical="top" wrapText="1"/>
      <protection/>
    </xf>
    <xf numFmtId="0" fontId="12" fillId="0" borderId="12" xfId="59" applyNumberFormat="1" applyFont="1" applyFill="1" applyBorder="1" applyAlignment="1">
      <alignment horizontal="center" vertical="top" wrapText="1"/>
      <protection/>
    </xf>
    <xf numFmtId="0" fontId="71" fillId="0" borderId="12" xfId="59" applyNumberFormat="1" applyFont="1" applyFill="1" applyBorder="1" applyAlignment="1">
      <alignment vertical="top" wrapText="1"/>
      <protection/>
    </xf>
    <xf numFmtId="0" fontId="16" fillId="0" borderId="12" xfId="0" applyFont="1" applyBorder="1" applyAlignment="1">
      <alignment horizontal="center" vertical="top"/>
    </xf>
    <xf numFmtId="1" fontId="16" fillId="0" borderId="12" xfId="0" applyNumberFormat="1" applyFont="1" applyBorder="1" applyAlignment="1">
      <alignment horizontal="right" vertical="top" wrapText="1"/>
    </xf>
    <xf numFmtId="0" fontId="16" fillId="0" borderId="12" xfId="0" applyFont="1" applyBorder="1" applyAlignment="1">
      <alignment horizontal="justify" vertical="top" wrapText="1" shrinkToFit="1"/>
    </xf>
    <xf numFmtId="0" fontId="16" fillId="0" borderId="12" xfId="0" applyFont="1" applyBorder="1" applyAlignment="1">
      <alignment horizontal="right" vertical="top" wrapText="1" shrinkToFit="1"/>
    </xf>
    <xf numFmtId="2" fontId="16" fillId="0" borderId="12" xfId="0" applyNumberFormat="1" applyFont="1" applyBorder="1" applyAlignment="1">
      <alignment horizontal="right" vertical="top" wrapText="1" shrinkToFit="1"/>
    </xf>
    <xf numFmtId="0" fontId="15" fillId="0" borderId="12" xfId="59" applyNumberFormat="1" applyFont="1" applyFill="1" applyBorder="1" applyAlignment="1">
      <alignment horizontal="center" vertical="top" wrapText="1"/>
      <protection/>
    </xf>
    <xf numFmtId="0" fontId="12" fillId="0" borderId="10" xfId="57" applyNumberFormat="1" applyFont="1" applyFill="1" applyBorder="1" applyAlignment="1">
      <alignment horizontal="center" vertical="center" wrapText="1"/>
      <protection/>
    </xf>
    <xf numFmtId="0" fontId="12" fillId="0" borderId="13" xfId="57" applyNumberFormat="1" applyFont="1" applyFill="1" applyBorder="1" applyAlignment="1">
      <alignment horizontal="center" vertical="center" wrapText="1"/>
      <protection/>
    </xf>
    <xf numFmtId="0" fontId="12" fillId="0" borderId="14" xfId="57" applyNumberFormat="1" applyFont="1" applyFill="1" applyBorder="1" applyAlignment="1">
      <alignment horizontal="center" vertical="center" wrapText="1"/>
      <protection/>
    </xf>
    <xf numFmtId="0" fontId="72" fillId="0" borderId="0" xfId="57" applyNumberFormat="1" applyFont="1" applyFill="1" applyBorder="1" applyAlignment="1">
      <alignment horizontal="right" vertical="top"/>
      <protection/>
    </xf>
    <xf numFmtId="0" fontId="13" fillId="0" borderId="0" xfId="57" applyNumberFormat="1" applyFont="1" applyFill="1" applyBorder="1" applyAlignment="1">
      <alignment horizontal="left" vertical="center" wrapText="1"/>
      <protection/>
    </xf>
    <xf numFmtId="0" fontId="73" fillId="0" borderId="15" xfId="57" applyNumberFormat="1" applyFont="1" applyFill="1" applyBorder="1" applyAlignment="1" applyProtection="1">
      <alignment horizontal="center" wrapText="1"/>
      <protection locked="0"/>
    </xf>
    <xf numFmtId="0" fontId="12" fillId="33" borderId="10" xfId="59" applyNumberFormat="1" applyFont="1" applyFill="1" applyBorder="1" applyAlignment="1" applyProtection="1">
      <alignment horizontal="left" vertical="top"/>
      <protection locked="0"/>
    </xf>
    <xf numFmtId="0" fontId="12" fillId="0" borderId="13" xfId="59" applyNumberFormat="1" applyFont="1" applyFill="1" applyBorder="1" applyAlignment="1" applyProtection="1">
      <alignment horizontal="left" vertical="top"/>
      <protection locked="0"/>
    </xf>
    <xf numFmtId="0" fontId="12" fillId="0" borderId="14" xfId="59" applyNumberFormat="1" applyFont="1" applyFill="1" applyBorder="1" applyAlignment="1" applyProtection="1">
      <alignment horizontal="left" vertical="top"/>
      <protection locked="0"/>
    </xf>
    <xf numFmtId="0" fontId="7"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2162175</xdr:colOff>
      <xdr:row>0</xdr:row>
      <xdr:rowOff>285750</xdr:rowOff>
    </xdr:to>
    <xdr:grpSp>
      <xdr:nvGrpSpPr>
        <xdr:cNvPr id="1" name="Group 1"/>
        <xdr:cNvGrpSpPr>
          <a:grpSpLocks noChangeAspect="1"/>
        </xdr:cNvGrpSpPr>
      </xdr:nvGrpSpPr>
      <xdr:grpSpPr>
        <a:xfrm>
          <a:off x="66675" y="76200"/>
          <a:ext cx="3086100" cy="2095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theme="4" tint="-0.4999699890613556"/>
  </sheetPr>
  <dimension ref="A1:II48"/>
  <sheetViews>
    <sheetView showGridLines="0" zoomScalePageLayoutView="0" workbookViewId="0" topLeftCell="A1">
      <selection activeCell="B8" sqref="B8:BC8"/>
    </sheetView>
  </sheetViews>
  <sheetFormatPr defaultColWidth="9.140625" defaultRowHeight="15"/>
  <cols>
    <col min="1" max="1" width="14.8515625" style="15" customWidth="1"/>
    <col min="2" max="2" width="73.7109375" style="15" customWidth="1"/>
    <col min="3" max="3" width="23.421875" style="15" hidden="1" customWidth="1"/>
    <col min="4" max="4" width="15.140625" style="15" customWidth="1"/>
    <col min="5" max="5" width="10.7109375" style="15" customWidth="1"/>
    <col min="6" max="6" width="12.7109375" style="15" customWidth="1"/>
    <col min="7" max="7" width="14.140625" style="15" hidden="1" customWidth="1"/>
    <col min="8" max="10" width="12.140625" style="15" hidden="1" customWidth="1"/>
    <col min="11" max="11" width="19.57421875" style="15" hidden="1" customWidth="1"/>
    <col min="12" max="12" width="14.28125" style="15" hidden="1" customWidth="1"/>
    <col min="13" max="13" width="17.421875" style="15" hidden="1" customWidth="1"/>
    <col min="14" max="14" width="15.28125" style="17" hidden="1" customWidth="1"/>
    <col min="15" max="15" width="14.28125" style="15" hidden="1" customWidth="1"/>
    <col min="16" max="16" width="17.28125" style="15" hidden="1" customWidth="1"/>
    <col min="17" max="17" width="18.421875" style="15" hidden="1" customWidth="1"/>
    <col min="18" max="18" width="17.421875" style="15" hidden="1" customWidth="1"/>
    <col min="19" max="19" width="14.7109375" style="15" hidden="1" customWidth="1"/>
    <col min="20" max="20" width="14.8515625" style="15" hidden="1" customWidth="1"/>
    <col min="21" max="21" width="16.421875" style="15" hidden="1" customWidth="1"/>
    <col min="22" max="22" width="13.00390625" style="15" hidden="1" customWidth="1"/>
    <col min="23" max="51" width="9.140625" style="15" hidden="1" customWidth="1"/>
    <col min="52" max="52" width="10.28125" style="15" hidden="1" customWidth="1"/>
    <col min="53" max="53" width="13.8515625" style="15" hidden="1" customWidth="1"/>
    <col min="54" max="54" width="18.8515625" style="15" customWidth="1"/>
    <col min="55" max="55" width="51.421875" style="15" customWidth="1"/>
    <col min="56" max="238" width="9.140625" style="15" customWidth="1"/>
    <col min="239" max="243" width="9.140625" style="16" customWidth="1"/>
    <col min="244" max="16384" width="9.140625" style="15" customWidth="1"/>
  </cols>
  <sheetData>
    <row r="1" spans="1:243" s="1" customFormat="1" ht="27" customHeight="1">
      <c r="A1" s="67" t="str">
        <f>B2&amp;" BoQ"</f>
        <v>Percentage BoQ</v>
      </c>
      <c r="B1" s="67"/>
      <c r="C1" s="67"/>
      <c r="D1" s="67"/>
      <c r="E1" s="67"/>
      <c r="F1" s="67"/>
      <c r="G1" s="67"/>
      <c r="H1" s="67"/>
      <c r="I1" s="67"/>
      <c r="J1" s="67"/>
      <c r="K1" s="67"/>
      <c r="L1" s="67"/>
      <c r="M1" s="18"/>
      <c r="N1" s="18"/>
      <c r="O1" s="19"/>
      <c r="P1" s="19"/>
      <c r="Q1" s="20"/>
      <c r="R1" s="18"/>
      <c r="S1" s="18"/>
      <c r="T1" s="18"/>
      <c r="U1" s="18"/>
      <c r="V1" s="18"/>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18"/>
      <c r="AZ1" s="18"/>
      <c r="BA1" s="18"/>
      <c r="BB1" s="18"/>
      <c r="BC1" s="18"/>
      <c r="IE1" s="2"/>
      <c r="IF1" s="2"/>
      <c r="IG1" s="2"/>
      <c r="IH1" s="2"/>
      <c r="II1" s="2"/>
    </row>
    <row r="2" spans="1:55" s="1" customFormat="1" ht="25.5" customHeight="1" hidden="1">
      <c r="A2" s="21" t="s">
        <v>3</v>
      </c>
      <c r="B2" s="21" t="s">
        <v>35</v>
      </c>
      <c r="C2" s="21" t="s">
        <v>4</v>
      </c>
      <c r="D2" s="21" t="s">
        <v>5</v>
      </c>
      <c r="E2" s="21" t="s">
        <v>6</v>
      </c>
      <c r="F2" s="18"/>
      <c r="G2" s="18"/>
      <c r="H2" s="18"/>
      <c r="I2" s="18"/>
      <c r="J2" s="22"/>
      <c r="K2" s="22"/>
      <c r="L2" s="22"/>
      <c r="M2" s="18"/>
      <c r="N2" s="18"/>
      <c r="O2" s="19"/>
      <c r="P2" s="19"/>
      <c r="Q2" s="20"/>
      <c r="R2" s="18"/>
      <c r="S2" s="18"/>
      <c r="T2" s="18"/>
      <c r="U2" s="18"/>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C2" s="18"/>
    </row>
    <row r="3" spans="1:243" s="1" customFormat="1" ht="30" customHeight="1" hidden="1">
      <c r="A3" s="18" t="s">
        <v>40</v>
      </c>
      <c r="B3" s="18"/>
      <c r="C3" s="18" t="s">
        <v>39</v>
      </c>
      <c r="D3" s="18"/>
      <c r="E3" s="18"/>
      <c r="F3" s="18"/>
      <c r="G3" s="18"/>
      <c r="H3" s="18"/>
      <c r="I3" s="18"/>
      <c r="J3" s="18"/>
      <c r="K3" s="18"/>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18"/>
      <c r="BA3" s="18"/>
      <c r="BB3" s="18"/>
      <c r="BC3" s="18"/>
      <c r="IE3" s="2"/>
      <c r="IF3" s="2"/>
      <c r="IG3" s="2"/>
      <c r="IH3" s="2"/>
      <c r="II3" s="2"/>
    </row>
    <row r="4" spans="1:243" s="3" customFormat="1" ht="30.75" customHeight="1">
      <c r="A4" s="68" t="s">
        <v>43</v>
      </c>
      <c r="B4" s="68"/>
      <c r="C4" s="68"/>
      <c r="D4" s="68"/>
      <c r="E4" s="68"/>
      <c r="F4" s="68"/>
      <c r="G4" s="68"/>
      <c r="H4" s="68"/>
      <c r="I4" s="68"/>
      <c r="J4" s="68"/>
      <c r="K4" s="68"/>
      <c r="L4" s="68"/>
      <c r="M4" s="68"/>
      <c r="N4" s="68"/>
      <c r="O4" s="68"/>
      <c r="P4" s="68"/>
      <c r="Q4" s="68"/>
      <c r="R4" s="68"/>
      <c r="S4" s="68"/>
      <c r="T4" s="68"/>
      <c r="U4" s="68"/>
      <c r="V4" s="68"/>
      <c r="W4" s="68"/>
      <c r="X4" s="68"/>
      <c r="Y4" s="68"/>
      <c r="Z4" s="68"/>
      <c r="AA4" s="68"/>
      <c r="AB4" s="68"/>
      <c r="AC4" s="68"/>
      <c r="AD4" s="68"/>
      <c r="AE4" s="68"/>
      <c r="AF4" s="68"/>
      <c r="AG4" s="68"/>
      <c r="AH4" s="68"/>
      <c r="AI4" s="68"/>
      <c r="AJ4" s="68"/>
      <c r="AK4" s="68"/>
      <c r="AL4" s="68"/>
      <c r="AM4" s="68"/>
      <c r="AN4" s="68"/>
      <c r="AO4" s="68"/>
      <c r="AP4" s="68"/>
      <c r="AQ4" s="68"/>
      <c r="AR4" s="68"/>
      <c r="AS4" s="68"/>
      <c r="AT4" s="68"/>
      <c r="AU4" s="68"/>
      <c r="AV4" s="68"/>
      <c r="AW4" s="68"/>
      <c r="AX4" s="68"/>
      <c r="AY4" s="68"/>
      <c r="AZ4" s="68"/>
      <c r="BA4" s="68"/>
      <c r="BB4" s="68"/>
      <c r="BC4" s="68"/>
      <c r="IE4" s="4"/>
      <c r="IF4" s="4"/>
      <c r="IG4" s="4"/>
      <c r="IH4" s="4"/>
      <c r="II4" s="4"/>
    </row>
    <row r="5" spans="1:243" s="3" customFormat="1" ht="30.75" customHeight="1">
      <c r="A5" s="68" t="s">
        <v>57</v>
      </c>
      <c r="B5" s="68"/>
      <c r="C5" s="68"/>
      <c r="D5" s="68"/>
      <c r="E5" s="68"/>
      <c r="F5" s="68"/>
      <c r="G5" s="68"/>
      <c r="H5" s="68"/>
      <c r="I5" s="68"/>
      <c r="J5" s="68"/>
      <c r="K5" s="68"/>
      <c r="L5" s="68"/>
      <c r="M5" s="68"/>
      <c r="N5" s="68"/>
      <c r="O5" s="68"/>
      <c r="P5" s="68"/>
      <c r="Q5" s="68"/>
      <c r="R5" s="68"/>
      <c r="S5" s="68"/>
      <c r="T5" s="68"/>
      <c r="U5" s="68"/>
      <c r="V5" s="68"/>
      <c r="W5" s="68"/>
      <c r="X5" s="68"/>
      <c r="Y5" s="68"/>
      <c r="Z5" s="68"/>
      <c r="AA5" s="68"/>
      <c r="AB5" s="68"/>
      <c r="AC5" s="68"/>
      <c r="AD5" s="68"/>
      <c r="AE5" s="68"/>
      <c r="AF5" s="68"/>
      <c r="AG5" s="68"/>
      <c r="AH5" s="68"/>
      <c r="AI5" s="68"/>
      <c r="AJ5" s="68"/>
      <c r="AK5" s="68"/>
      <c r="AL5" s="68"/>
      <c r="AM5" s="68"/>
      <c r="AN5" s="68"/>
      <c r="AO5" s="68"/>
      <c r="AP5" s="68"/>
      <c r="AQ5" s="68"/>
      <c r="AR5" s="68"/>
      <c r="AS5" s="68"/>
      <c r="AT5" s="68"/>
      <c r="AU5" s="68"/>
      <c r="AV5" s="68"/>
      <c r="AW5" s="68"/>
      <c r="AX5" s="68"/>
      <c r="AY5" s="68"/>
      <c r="AZ5" s="68"/>
      <c r="BA5" s="68"/>
      <c r="BB5" s="68"/>
      <c r="BC5" s="68"/>
      <c r="IE5" s="4"/>
      <c r="IF5" s="4"/>
      <c r="IG5" s="4"/>
      <c r="IH5" s="4"/>
      <c r="II5" s="4"/>
    </row>
    <row r="6" spans="1:243" s="3" customFormat="1" ht="30.75" customHeight="1">
      <c r="A6" s="68" t="s">
        <v>90</v>
      </c>
      <c r="B6" s="68"/>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68"/>
      <c r="AE6" s="68"/>
      <c r="AF6" s="68"/>
      <c r="AG6" s="68"/>
      <c r="AH6" s="68"/>
      <c r="AI6" s="68"/>
      <c r="AJ6" s="68"/>
      <c r="AK6" s="68"/>
      <c r="AL6" s="68"/>
      <c r="AM6" s="68"/>
      <c r="AN6" s="68"/>
      <c r="AO6" s="68"/>
      <c r="AP6" s="68"/>
      <c r="AQ6" s="68"/>
      <c r="AR6" s="68"/>
      <c r="AS6" s="68"/>
      <c r="AT6" s="68"/>
      <c r="AU6" s="68"/>
      <c r="AV6" s="68"/>
      <c r="AW6" s="68"/>
      <c r="AX6" s="68"/>
      <c r="AY6" s="68"/>
      <c r="AZ6" s="68"/>
      <c r="BA6" s="68"/>
      <c r="BB6" s="68"/>
      <c r="BC6" s="68"/>
      <c r="IE6" s="4"/>
      <c r="IF6" s="4"/>
      <c r="IG6" s="4"/>
      <c r="IH6" s="4"/>
      <c r="II6" s="4"/>
    </row>
    <row r="7" spans="1:243" s="3" customFormat="1" ht="29.25" customHeight="1" hidden="1">
      <c r="A7" s="69" t="s">
        <v>7</v>
      </c>
      <c r="B7" s="69"/>
      <c r="C7" s="69"/>
      <c r="D7" s="69"/>
      <c r="E7" s="69"/>
      <c r="F7" s="69"/>
      <c r="G7" s="69"/>
      <c r="H7" s="69"/>
      <c r="I7" s="69"/>
      <c r="J7" s="69"/>
      <c r="K7" s="69"/>
      <c r="L7" s="69"/>
      <c r="M7" s="69"/>
      <c r="N7" s="69"/>
      <c r="O7" s="69"/>
      <c r="P7" s="69"/>
      <c r="Q7" s="69"/>
      <c r="R7" s="69"/>
      <c r="S7" s="69"/>
      <c r="T7" s="69"/>
      <c r="U7" s="69"/>
      <c r="V7" s="69"/>
      <c r="W7" s="69"/>
      <c r="X7" s="69"/>
      <c r="Y7" s="69"/>
      <c r="Z7" s="69"/>
      <c r="AA7" s="69"/>
      <c r="AB7" s="69"/>
      <c r="AC7" s="69"/>
      <c r="AD7" s="69"/>
      <c r="AE7" s="69"/>
      <c r="AF7" s="69"/>
      <c r="AG7" s="69"/>
      <c r="AH7" s="69"/>
      <c r="AI7" s="69"/>
      <c r="AJ7" s="69"/>
      <c r="AK7" s="69"/>
      <c r="AL7" s="69"/>
      <c r="AM7" s="69"/>
      <c r="AN7" s="69"/>
      <c r="AO7" s="69"/>
      <c r="AP7" s="69"/>
      <c r="AQ7" s="69"/>
      <c r="AR7" s="69"/>
      <c r="AS7" s="69"/>
      <c r="AT7" s="69"/>
      <c r="AU7" s="69"/>
      <c r="AV7" s="69"/>
      <c r="AW7" s="69"/>
      <c r="AX7" s="69"/>
      <c r="AY7" s="69"/>
      <c r="AZ7" s="69"/>
      <c r="BA7" s="69"/>
      <c r="BB7" s="69"/>
      <c r="BC7" s="69"/>
      <c r="IE7" s="4"/>
      <c r="IF7" s="4"/>
      <c r="IG7" s="4"/>
      <c r="IH7" s="4"/>
      <c r="II7" s="4"/>
    </row>
    <row r="8" spans="1:243" s="5" customFormat="1" ht="58.5" customHeight="1">
      <c r="A8" s="23" t="s">
        <v>42</v>
      </c>
      <c r="B8" s="70"/>
      <c r="C8" s="71"/>
      <c r="D8" s="71"/>
      <c r="E8" s="71"/>
      <c r="F8" s="71"/>
      <c r="G8" s="71"/>
      <c r="H8" s="71"/>
      <c r="I8" s="71"/>
      <c r="J8" s="71"/>
      <c r="K8" s="71"/>
      <c r="L8" s="71"/>
      <c r="M8" s="71"/>
      <c r="N8" s="71"/>
      <c r="O8" s="71"/>
      <c r="P8" s="71"/>
      <c r="Q8" s="71"/>
      <c r="R8" s="71"/>
      <c r="S8" s="71"/>
      <c r="T8" s="71"/>
      <c r="U8" s="71"/>
      <c r="V8" s="71"/>
      <c r="W8" s="71"/>
      <c r="X8" s="71"/>
      <c r="Y8" s="71"/>
      <c r="Z8" s="71"/>
      <c r="AA8" s="71"/>
      <c r="AB8" s="71"/>
      <c r="AC8" s="71"/>
      <c r="AD8" s="71"/>
      <c r="AE8" s="71"/>
      <c r="AF8" s="71"/>
      <c r="AG8" s="71"/>
      <c r="AH8" s="71"/>
      <c r="AI8" s="71"/>
      <c r="AJ8" s="71"/>
      <c r="AK8" s="71"/>
      <c r="AL8" s="71"/>
      <c r="AM8" s="71"/>
      <c r="AN8" s="71"/>
      <c r="AO8" s="71"/>
      <c r="AP8" s="71"/>
      <c r="AQ8" s="71"/>
      <c r="AR8" s="71"/>
      <c r="AS8" s="71"/>
      <c r="AT8" s="71"/>
      <c r="AU8" s="71"/>
      <c r="AV8" s="71"/>
      <c r="AW8" s="71"/>
      <c r="AX8" s="71"/>
      <c r="AY8" s="71"/>
      <c r="AZ8" s="71"/>
      <c r="BA8" s="71"/>
      <c r="BB8" s="71"/>
      <c r="BC8" s="72"/>
      <c r="IE8" s="6"/>
      <c r="IF8" s="6"/>
      <c r="IG8" s="6"/>
      <c r="IH8" s="6"/>
      <c r="II8" s="6"/>
    </row>
    <row r="9" spans="1:243" s="7" customFormat="1" ht="61.5" customHeight="1">
      <c r="A9" s="64" t="s">
        <v>45</v>
      </c>
      <c r="B9" s="65"/>
      <c r="C9" s="65"/>
      <c r="D9" s="65"/>
      <c r="E9" s="65"/>
      <c r="F9" s="65"/>
      <c r="G9" s="65"/>
      <c r="H9" s="65"/>
      <c r="I9" s="65"/>
      <c r="J9" s="65"/>
      <c r="K9" s="65"/>
      <c r="L9" s="65"/>
      <c r="M9" s="65"/>
      <c r="N9" s="65"/>
      <c r="O9" s="65"/>
      <c r="P9" s="65"/>
      <c r="Q9" s="65"/>
      <c r="R9" s="65"/>
      <c r="S9" s="65"/>
      <c r="T9" s="65"/>
      <c r="U9" s="65"/>
      <c r="V9" s="65"/>
      <c r="W9" s="65"/>
      <c r="X9" s="65"/>
      <c r="Y9" s="65"/>
      <c r="Z9" s="65"/>
      <c r="AA9" s="65"/>
      <c r="AB9" s="65"/>
      <c r="AC9" s="65"/>
      <c r="AD9" s="65"/>
      <c r="AE9" s="65"/>
      <c r="AF9" s="65"/>
      <c r="AG9" s="65"/>
      <c r="AH9" s="65"/>
      <c r="AI9" s="65"/>
      <c r="AJ9" s="65"/>
      <c r="AK9" s="65"/>
      <c r="AL9" s="65"/>
      <c r="AM9" s="65"/>
      <c r="AN9" s="65"/>
      <c r="AO9" s="65"/>
      <c r="AP9" s="65"/>
      <c r="AQ9" s="65"/>
      <c r="AR9" s="65"/>
      <c r="AS9" s="65"/>
      <c r="AT9" s="65"/>
      <c r="AU9" s="65"/>
      <c r="AV9" s="65"/>
      <c r="AW9" s="65"/>
      <c r="AX9" s="65"/>
      <c r="AY9" s="65"/>
      <c r="AZ9" s="65"/>
      <c r="BA9" s="65"/>
      <c r="BB9" s="65"/>
      <c r="BC9" s="66"/>
      <c r="IE9" s="8"/>
      <c r="IF9" s="8"/>
      <c r="IG9" s="8"/>
      <c r="IH9" s="8"/>
      <c r="II9" s="8"/>
    </row>
    <row r="10" spans="1:243" s="9" customFormat="1" ht="18.75" customHeight="1">
      <c r="A10" s="24" t="s">
        <v>46</v>
      </c>
      <c r="B10" s="24" t="s">
        <v>47</v>
      </c>
      <c r="C10" s="24" t="s">
        <v>47</v>
      </c>
      <c r="D10" s="24" t="s">
        <v>46</v>
      </c>
      <c r="E10" s="24" t="s">
        <v>47</v>
      </c>
      <c r="F10" s="24" t="s">
        <v>8</v>
      </c>
      <c r="G10" s="24" t="s">
        <v>8</v>
      </c>
      <c r="H10" s="24" t="s">
        <v>9</v>
      </c>
      <c r="I10" s="24" t="s">
        <v>47</v>
      </c>
      <c r="J10" s="24" t="s">
        <v>46</v>
      </c>
      <c r="K10" s="24" t="s">
        <v>48</v>
      </c>
      <c r="L10" s="24" t="s">
        <v>47</v>
      </c>
      <c r="M10" s="24" t="s">
        <v>46</v>
      </c>
      <c r="N10" s="24" t="s">
        <v>8</v>
      </c>
      <c r="O10" s="24" t="s">
        <v>8</v>
      </c>
      <c r="P10" s="24" t="s">
        <v>8</v>
      </c>
      <c r="Q10" s="24" t="s">
        <v>8</v>
      </c>
      <c r="R10" s="24" t="s">
        <v>9</v>
      </c>
      <c r="S10" s="24" t="s">
        <v>9</v>
      </c>
      <c r="T10" s="24" t="s">
        <v>8</v>
      </c>
      <c r="U10" s="24" t="s">
        <v>8</v>
      </c>
      <c r="V10" s="24" t="s">
        <v>8</v>
      </c>
      <c r="W10" s="24" t="s">
        <v>8</v>
      </c>
      <c r="X10" s="24" t="s">
        <v>9</v>
      </c>
      <c r="Y10" s="24" t="s">
        <v>9</v>
      </c>
      <c r="Z10" s="24" t="s">
        <v>8</v>
      </c>
      <c r="AA10" s="24" t="s">
        <v>8</v>
      </c>
      <c r="AB10" s="24" t="s">
        <v>8</v>
      </c>
      <c r="AC10" s="24" t="s">
        <v>8</v>
      </c>
      <c r="AD10" s="24" t="s">
        <v>9</v>
      </c>
      <c r="AE10" s="24" t="s">
        <v>9</v>
      </c>
      <c r="AF10" s="24" t="s">
        <v>8</v>
      </c>
      <c r="AG10" s="24" t="s">
        <v>8</v>
      </c>
      <c r="AH10" s="24" t="s">
        <v>8</v>
      </c>
      <c r="AI10" s="24" t="s">
        <v>8</v>
      </c>
      <c r="AJ10" s="24" t="s">
        <v>9</v>
      </c>
      <c r="AK10" s="24" t="s">
        <v>9</v>
      </c>
      <c r="AL10" s="24" t="s">
        <v>8</v>
      </c>
      <c r="AM10" s="24" t="s">
        <v>8</v>
      </c>
      <c r="AN10" s="24" t="s">
        <v>8</v>
      </c>
      <c r="AO10" s="24" t="s">
        <v>8</v>
      </c>
      <c r="AP10" s="24" t="s">
        <v>9</v>
      </c>
      <c r="AQ10" s="24" t="s">
        <v>9</v>
      </c>
      <c r="AR10" s="24" t="s">
        <v>8</v>
      </c>
      <c r="AS10" s="24" t="s">
        <v>8</v>
      </c>
      <c r="AT10" s="24" t="s">
        <v>46</v>
      </c>
      <c r="AU10" s="24" t="s">
        <v>46</v>
      </c>
      <c r="AV10" s="24" t="s">
        <v>9</v>
      </c>
      <c r="AW10" s="24" t="s">
        <v>9</v>
      </c>
      <c r="AX10" s="24" t="s">
        <v>46</v>
      </c>
      <c r="AY10" s="24" t="s">
        <v>46</v>
      </c>
      <c r="AZ10" s="24" t="s">
        <v>10</v>
      </c>
      <c r="BA10" s="24" t="s">
        <v>46</v>
      </c>
      <c r="BB10" s="24" t="s">
        <v>46</v>
      </c>
      <c r="BC10" s="24" t="s">
        <v>47</v>
      </c>
      <c r="IE10" s="10"/>
      <c r="IF10" s="10"/>
      <c r="IG10" s="10"/>
      <c r="IH10" s="10"/>
      <c r="II10" s="10"/>
    </row>
    <row r="11" spans="1:243" s="9" customFormat="1" ht="94.5" customHeight="1">
      <c r="A11" s="25" t="s">
        <v>0</v>
      </c>
      <c r="B11" s="25" t="s">
        <v>11</v>
      </c>
      <c r="C11" s="25" t="s">
        <v>1</v>
      </c>
      <c r="D11" s="25" t="s">
        <v>12</v>
      </c>
      <c r="E11" s="25" t="s">
        <v>13</v>
      </c>
      <c r="F11" s="25" t="s">
        <v>49</v>
      </c>
      <c r="G11" s="25"/>
      <c r="H11" s="25"/>
      <c r="I11" s="25" t="s">
        <v>14</v>
      </c>
      <c r="J11" s="25" t="s">
        <v>15</v>
      </c>
      <c r="K11" s="25" t="s">
        <v>16</v>
      </c>
      <c r="L11" s="25" t="s">
        <v>17</v>
      </c>
      <c r="M11" s="56" t="s">
        <v>50</v>
      </c>
      <c r="N11" s="25" t="s">
        <v>18</v>
      </c>
      <c r="O11" s="25" t="s">
        <v>19</v>
      </c>
      <c r="P11" s="25" t="s">
        <v>20</v>
      </c>
      <c r="Q11" s="25" t="s">
        <v>21</v>
      </c>
      <c r="R11" s="25"/>
      <c r="S11" s="25"/>
      <c r="T11" s="25" t="s">
        <v>22</v>
      </c>
      <c r="U11" s="25" t="s">
        <v>23</v>
      </c>
      <c r="V11" s="25" t="s">
        <v>24</v>
      </c>
      <c r="W11" s="25"/>
      <c r="X11" s="25"/>
      <c r="Y11" s="25"/>
      <c r="Z11" s="25"/>
      <c r="AA11" s="25"/>
      <c r="AB11" s="25"/>
      <c r="AC11" s="25"/>
      <c r="AD11" s="25"/>
      <c r="AE11" s="25"/>
      <c r="AF11" s="25"/>
      <c r="AG11" s="25"/>
      <c r="AH11" s="25"/>
      <c r="AI11" s="25"/>
      <c r="AJ11" s="25"/>
      <c r="AK11" s="25"/>
      <c r="AL11" s="25"/>
      <c r="AM11" s="25"/>
      <c r="AN11" s="25"/>
      <c r="AO11" s="25"/>
      <c r="AP11" s="25"/>
      <c r="AQ11" s="25"/>
      <c r="AR11" s="25"/>
      <c r="AS11" s="25"/>
      <c r="AT11" s="25"/>
      <c r="AU11" s="25"/>
      <c r="AV11" s="25"/>
      <c r="AW11" s="25"/>
      <c r="AX11" s="25"/>
      <c r="AY11" s="25"/>
      <c r="AZ11" s="25"/>
      <c r="BA11" s="57" t="s">
        <v>51</v>
      </c>
      <c r="BB11" s="57" t="s">
        <v>25</v>
      </c>
      <c r="BC11" s="57" t="s">
        <v>26</v>
      </c>
      <c r="IE11" s="10"/>
      <c r="IF11" s="10"/>
      <c r="IG11" s="10"/>
      <c r="IH11" s="10"/>
      <c r="II11" s="10"/>
    </row>
    <row r="12" spans="1:243" s="9" customFormat="1" ht="14.25">
      <c r="A12" s="25">
        <v>1</v>
      </c>
      <c r="B12" s="25">
        <v>2</v>
      </c>
      <c r="C12" s="25">
        <v>3</v>
      </c>
      <c r="D12" s="25">
        <v>4</v>
      </c>
      <c r="E12" s="25">
        <v>5</v>
      </c>
      <c r="F12" s="25">
        <v>6</v>
      </c>
      <c r="G12" s="25">
        <v>7</v>
      </c>
      <c r="H12" s="25">
        <v>8</v>
      </c>
      <c r="I12" s="25">
        <v>9</v>
      </c>
      <c r="J12" s="25">
        <v>10</v>
      </c>
      <c r="K12" s="25">
        <v>11</v>
      </c>
      <c r="L12" s="25">
        <v>12</v>
      </c>
      <c r="M12" s="25">
        <v>13</v>
      </c>
      <c r="N12" s="25">
        <v>14</v>
      </c>
      <c r="O12" s="25">
        <v>15</v>
      </c>
      <c r="P12" s="25">
        <v>16</v>
      </c>
      <c r="Q12" s="25">
        <v>17</v>
      </c>
      <c r="R12" s="25">
        <v>18</v>
      </c>
      <c r="S12" s="25">
        <v>19</v>
      </c>
      <c r="T12" s="25">
        <v>20</v>
      </c>
      <c r="U12" s="25">
        <v>21</v>
      </c>
      <c r="V12" s="25">
        <v>22</v>
      </c>
      <c r="W12" s="25">
        <v>23</v>
      </c>
      <c r="X12" s="25">
        <v>24</v>
      </c>
      <c r="Y12" s="25">
        <v>25</v>
      </c>
      <c r="Z12" s="25">
        <v>26</v>
      </c>
      <c r="AA12" s="25">
        <v>27</v>
      </c>
      <c r="AB12" s="25">
        <v>28</v>
      </c>
      <c r="AC12" s="25">
        <v>29</v>
      </c>
      <c r="AD12" s="25">
        <v>30</v>
      </c>
      <c r="AE12" s="25">
        <v>31</v>
      </c>
      <c r="AF12" s="25">
        <v>32</v>
      </c>
      <c r="AG12" s="25">
        <v>33</v>
      </c>
      <c r="AH12" s="25">
        <v>34</v>
      </c>
      <c r="AI12" s="25">
        <v>35</v>
      </c>
      <c r="AJ12" s="25">
        <v>36</v>
      </c>
      <c r="AK12" s="25">
        <v>37</v>
      </c>
      <c r="AL12" s="25">
        <v>38</v>
      </c>
      <c r="AM12" s="25">
        <v>39</v>
      </c>
      <c r="AN12" s="25">
        <v>40</v>
      </c>
      <c r="AO12" s="25">
        <v>41</v>
      </c>
      <c r="AP12" s="25">
        <v>42</v>
      </c>
      <c r="AQ12" s="25">
        <v>43</v>
      </c>
      <c r="AR12" s="25">
        <v>44</v>
      </c>
      <c r="AS12" s="25">
        <v>45</v>
      </c>
      <c r="AT12" s="25">
        <v>46</v>
      </c>
      <c r="AU12" s="25">
        <v>47</v>
      </c>
      <c r="AV12" s="25">
        <v>48</v>
      </c>
      <c r="AW12" s="25">
        <v>49</v>
      </c>
      <c r="AX12" s="25">
        <v>50</v>
      </c>
      <c r="AY12" s="25">
        <v>51</v>
      </c>
      <c r="AZ12" s="25">
        <v>52</v>
      </c>
      <c r="BA12" s="25">
        <v>53</v>
      </c>
      <c r="BB12" s="25">
        <v>54</v>
      </c>
      <c r="BC12" s="25">
        <v>55</v>
      </c>
      <c r="IE12" s="10"/>
      <c r="IF12" s="10"/>
      <c r="IG12" s="10"/>
      <c r="IH12" s="10"/>
      <c r="II12" s="10"/>
    </row>
    <row r="13" spans="1:243" s="11" customFormat="1" ht="36" customHeight="1">
      <c r="A13" s="58">
        <v>1</v>
      </c>
      <c r="B13" s="28" t="s">
        <v>58</v>
      </c>
      <c r="C13" s="31" t="s">
        <v>28</v>
      </c>
      <c r="D13" s="51"/>
      <c r="E13" s="51"/>
      <c r="F13" s="36"/>
      <c r="G13" s="35"/>
      <c r="H13" s="32"/>
      <c r="I13" s="52"/>
      <c r="J13" s="53"/>
      <c r="K13" s="35"/>
      <c r="L13" s="35"/>
      <c r="M13" s="37"/>
      <c r="N13" s="35"/>
      <c r="O13" s="35"/>
      <c r="P13" s="35"/>
      <c r="Q13" s="35"/>
      <c r="R13" s="35"/>
      <c r="S13" s="35"/>
      <c r="T13" s="35"/>
      <c r="U13" s="35"/>
      <c r="V13" s="35"/>
      <c r="W13" s="35"/>
      <c r="X13" s="35"/>
      <c r="Y13" s="35"/>
      <c r="Z13" s="35"/>
      <c r="AA13" s="35"/>
      <c r="AB13" s="35"/>
      <c r="AC13" s="35"/>
      <c r="AD13" s="35"/>
      <c r="AE13" s="35"/>
      <c r="AF13" s="35"/>
      <c r="AG13" s="35"/>
      <c r="AH13" s="35"/>
      <c r="AI13" s="35"/>
      <c r="AJ13" s="35"/>
      <c r="AK13" s="35"/>
      <c r="AL13" s="35"/>
      <c r="AM13" s="35"/>
      <c r="AN13" s="35"/>
      <c r="AO13" s="35"/>
      <c r="AP13" s="35"/>
      <c r="AQ13" s="35"/>
      <c r="AR13" s="35"/>
      <c r="AS13" s="35"/>
      <c r="AT13" s="35"/>
      <c r="AU13" s="35"/>
      <c r="AV13" s="35"/>
      <c r="AW13" s="35"/>
      <c r="AX13" s="35"/>
      <c r="AY13" s="35"/>
      <c r="AZ13" s="35"/>
      <c r="BA13" s="38"/>
      <c r="BB13" s="39"/>
      <c r="BC13" s="26"/>
      <c r="IE13" s="12">
        <v>1.01</v>
      </c>
      <c r="IF13" s="12" t="s">
        <v>31</v>
      </c>
      <c r="IG13" s="12" t="s">
        <v>27</v>
      </c>
      <c r="IH13" s="12">
        <v>123.223</v>
      </c>
      <c r="II13" s="12" t="s">
        <v>29</v>
      </c>
    </row>
    <row r="14" spans="1:243" s="11" customFormat="1" ht="30.75" customHeight="1">
      <c r="A14" s="58">
        <v>1.01</v>
      </c>
      <c r="B14" s="28" t="s">
        <v>59</v>
      </c>
      <c r="C14" s="31" t="s">
        <v>28</v>
      </c>
      <c r="D14" s="36">
        <v>2</v>
      </c>
      <c r="E14" s="51" t="s">
        <v>85</v>
      </c>
      <c r="F14" s="36">
        <v>997.05</v>
      </c>
      <c r="G14" s="35"/>
      <c r="H14" s="32"/>
      <c r="I14" s="52" t="s">
        <v>30</v>
      </c>
      <c r="J14" s="53">
        <f>IF(I14="Less(-)",-1,1)</f>
        <v>1</v>
      </c>
      <c r="K14" s="35" t="s">
        <v>36</v>
      </c>
      <c r="L14" s="35" t="s">
        <v>6</v>
      </c>
      <c r="M14" s="37"/>
      <c r="N14" s="35"/>
      <c r="O14" s="35"/>
      <c r="P14" s="35"/>
      <c r="Q14" s="35"/>
      <c r="R14" s="35"/>
      <c r="S14" s="35"/>
      <c r="T14" s="35"/>
      <c r="U14" s="35"/>
      <c r="V14" s="35"/>
      <c r="W14" s="35"/>
      <c r="X14" s="35"/>
      <c r="Y14" s="35"/>
      <c r="Z14" s="35"/>
      <c r="AA14" s="35"/>
      <c r="AB14" s="35"/>
      <c r="AC14" s="35"/>
      <c r="AD14" s="35"/>
      <c r="AE14" s="35"/>
      <c r="AF14" s="35"/>
      <c r="AG14" s="35"/>
      <c r="AH14" s="35"/>
      <c r="AI14" s="35"/>
      <c r="AJ14" s="35"/>
      <c r="AK14" s="35"/>
      <c r="AL14" s="35"/>
      <c r="AM14" s="35"/>
      <c r="AN14" s="35"/>
      <c r="AO14" s="35"/>
      <c r="AP14" s="35"/>
      <c r="AQ14" s="35"/>
      <c r="AR14" s="35"/>
      <c r="AS14" s="35"/>
      <c r="AT14" s="35"/>
      <c r="AU14" s="35"/>
      <c r="AV14" s="35"/>
      <c r="AW14" s="35"/>
      <c r="AX14" s="35"/>
      <c r="AY14" s="35"/>
      <c r="AZ14" s="35"/>
      <c r="BA14" s="38">
        <f>total_amount_ba($B$2,$D$2,D14,F14,J14,K14,M14)</f>
        <v>1994.1</v>
      </c>
      <c r="BB14" s="39">
        <f>BA14+SUM(N14:AZ14)</f>
        <v>1994.1</v>
      </c>
      <c r="BC14" s="26" t="str">
        <f>SpellNumber(L14,BB14)</f>
        <v>INR  One Thousand Nine Hundred &amp; Ninety Four  and Paise Ten Only</v>
      </c>
      <c r="IE14" s="12">
        <v>1.01</v>
      </c>
      <c r="IF14" s="12" t="s">
        <v>31</v>
      </c>
      <c r="IG14" s="12" t="s">
        <v>27</v>
      </c>
      <c r="IH14" s="12">
        <v>123.223</v>
      </c>
      <c r="II14" s="12" t="s">
        <v>29</v>
      </c>
    </row>
    <row r="15" spans="1:243" s="11" customFormat="1" ht="31.5" customHeight="1">
      <c r="A15" s="58">
        <v>2</v>
      </c>
      <c r="B15" s="28" t="s">
        <v>60</v>
      </c>
      <c r="C15" s="31" t="s">
        <v>28</v>
      </c>
      <c r="D15" s="36">
        <v>33</v>
      </c>
      <c r="E15" s="51" t="s">
        <v>54</v>
      </c>
      <c r="F15" s="36">
        <v>22.4</v>
      </c>
      <c r="G15" s="35"/>
      <c r="H15" s="32"/>
      <c r="I15" s="52" t="s">
        <v>30</v>
      </c>
      <c r="J15" s="53">
        <f>IF(I15="Less(-)",-1,1)</f>
        <v>1</v>
      </c>
      <c r="K15" s="35" t="s">
        <v>36</v>
      </c>
      <c r="L15" s="35" t="s">
        <v>6</v>
      </c>
      <c r="M15" s="37"/>
      <c r="N15" s="35"/>
      <c r="O15" s="35"/>
      <c r="P15" s="35"/>
      <c r="Q15" s="35"/>
      <c r="R15" s="35"/>
      <c r="S15" s="35"/>
      <c r="T15" s="35"/>
      <c r="U15" s="35"/>
      <c r="V15" s="35"/>
      <c r="W15" s="35"/>
      <c r="X15" s="35"/>
      <c r="Y15" s="35"/>
      <c r="Z15" s="35"/>
      <c r="AA15" s="35"/>
      <c r="AB15" s="35"/>
      <c r="AC15" s="35"/>
      <c r="AD15" s="35"/>
      <c r="AE15" s="35"/>
      <c r="AF15" s="35"/>
      <c r="AG15" s="35"/>
      <c r="AH15" s="35"/>
      <c r="AI15" s="35"/>
      <c r="AJ15" s="35"/>
      <c r="AK15" s="35"/>
      <c r="AL15" s="35"/>
      <c r="AM15" s="35"/>
      <c r="AN15" s="35"/>
      <c r="AO15" s="35"/>
      <c r="AP15" s="35"/>
      <c r="AQ15" s="35"/>
      <c r="AR15" s="35"/>
      <c r="AS15" s="35"/>
      <c r="AT15" s="35"/>
      <c r="AU15" s="35"/>
      <c r="AV15" s="35"/>
      <c r="AW15" s="35"/>
      <c r="AX15" s="35"/>
      <c r="AY15" s="35"/>
      <c r="AZ15" s="35"/>
      <c r="BA15" s="38">
        <f>total_amount_ba($B$2,$D$2,D15,F15,J15,K15,M15)</f>
        <v>739.2</v>
      </c>
      <c r="BB15" s="39">
        <f>BA15+SUM(N15:AZ15)</f>
        <v>739.2</v>
      </c>
      <c r="BC15" s="26" t="str">
        <f>SpellNumber(L15,BB15)</f>
        <v>INR  Seven Hundred &amp; Thirty Nine  and Paise Twenty Only</v>
      </c>
      <c r="IE15" s="12">
        <v>1.01</v>
      </c>
      <c r="IF15" s="12" t="s">
        <v>31</v>
      </c>
      <c r="IG15" s="12" t="s">
        <v>27</v>
      </c>
      <c r="IH15" s="12">
        <v>123.223</v>
      </c>
      <c r="II15" s="12" t="s">
        <v>29</v>
      </c>
    </row>
    <row r="16" spans="1:243" s="11" customFormat="1" ht="33.75" customHeight="1">
      <c r="A16" s="58">
        <v>3</v>
      </c>
      <c r="B16" s="60" t="s">
        <v>61</v>
      </c>
      <c r="C16" s="31" t="s">
        <v>28</v>
      </c>
      <c r="D16" s="36"/>
      <c r="E16" s="51"/>
      <c r="F16" s="36"/>
      <c r="G16" s="35"/>
      <c r="H16" s="32"/>
      <c r="I16" s="52"/>
      <c r="J16" s="53"/>
      <c r="K16" s="35"/>
      <c r="L16" s="35"/>
      <c r="M16" s="37"/>
      <c r="N16" s="35"/>
      <c r="O16" s="35"/>
      <c r="P16" s="35"/>
      <c r="Q16" s="35"/>
      <c r="R16" s="35"/>
      <c r="S16" s="35"/>
      <c r="T16" s="35"/>
      <c r="U16" s="35"/>
      <c r="V16" s="35"/>
      <c r="W16" s="35"/>
      <c r="X16" s="35"/>
      <c r="Y16" s="35"/>
      <c r="Z16" s="35"/>
      <c r="AA16" s="35"/>
      <c r="AB16" s="35"/>
      <c r="AC16" s="35"/>
      <c r="AD16" s="35"/>
      <c r="AE16" s="35"/>
      <c r="AF16" s="35"/>
      <c r="AG16" s="35"/>
      <c r="AH16" s="35"/>
      <c r="AI16" s="35"/>
      <c r="AJ16" s="35"/>
      <c r="AK16" s="35"/>
      <c r="AL16" s="35"/>
      <c r="AM16" s="35"/>
      <c r="AN16" s="35"/>
      <c r="AO16" s="35"/>
      <c r="AP16" s="35"/>
      <c r="AQ16" s="35"/>
      <c r="AR16" s="35"/>
      <c r="AS16" s="35"/>
      <c r="AT16" s="35"/>
      <c r="AU16" s="35"/>
      <c r="AV16" s="35"/>
      <c r="AW16" s="35"/>
      <c r="AX16" s="35"/>
      <c r="AY16" s="35"/>
      <c r="AZ16" s="35"/>
      <c r="BA16" s="38"/>
      <c r="BB16" s="39"/>
      <c r="BC16" s="26"/>
      <c r="IE16" s="12">
        <v>1.01</v>
      </c>
      <c r="IF16" s="12" t="s">
        <v>31</v>
      </c>
      <c r="IG16" s="12" t="s">
        <v>27</v>
      </c>
      <c r="IH16" s="12">
        <v>123.223</v>
      </c>
      <c r="II16" s="12" t="s">
        <v>29</v>
      </c>
    </row>
    <row r="17" spans="1:243" s="11" customFormat="1" ht="30.75" customHeight="1">
      <c r="A17" s="58">
        <v>3.01</v>
      </c>
      <c r="B17" s="60" t="s">
        <v>62</v>
      </c>
      <c r="C17" s="31" t="s">
        <v>28</v>
      </c>
      <c r="D17" s="36">
        <v>2</v>
      </c>
      <c r="E17" s="61" t="s">
        <v>85</v>
      </c>
      <c r="F17" s="62">
        <v>5481.95</v>
      </c>
      <c r="G17" s="35"/>
      <c r="H17" s="32"/>
      <c r="I17" s="52" t="s">
        <v>30</v>
      </c>
      <c r="J17" s="53">
        <f>IF(I17="Less(-)",-1,1)</f>
        <v>1</v>
      </c>
      <c r="K17" s="35" t="s">
        <v>36</v>
      </c>
      <c r="L17" s="35" t="s">
        <v>6</v>
      </c>
      <c r="M17" s="37"/>
      <c r="N17" s="35"/>
      <c r="O17" s="35"/>
      <c r="P17" s="35"/>
      <c r="Q17" s="35"/>
      <c r="R17" s="35"/>
      <c r="S17" s="35"/>
      <c r="T17" s="35"/>
      <c r="U17" s="35"/>
      <c r="V17" s="35"/>
      <c r="W17" s="35"/>
      <c r="X17" s="35"/>
      <c r="Y17" s="35"/>
      <c r="Z17" s="35"/>
      <c r="AA17" s="35"/>
      <c r="AB17" s="35"/>
      <c r="AC17" s="35"/>
      <c r="AD17" s="35"/>
      <c r="AE17" s="35"/>
      <c r="AF17" s="35"/>
      <c r="AG17" s="35"/>
      <c r="AH17" s="35"/>
      <c r="AI17" s="35"/>
      <c r="AJ17" s="35"/>
      <c r="AK17" s="35"/>
      <c r="AL17" s="35"/>
      <c r="AM17" s="35"/>
      <c r="AN17" s="35"/>
      <c r="AO17" s="35"/>
      <c r="AP17" s="35"/>
      <c r="AQ17" s="35"/>
      <c r="AR17" s="35"/>
      <c r="AS17" s="35"/>
      <c r="AT17" s="35"/>
      <c r="AU17" s="35"/>
      <c r="AV17" s="35"/>
      <c r="AW17" s="35"/>
      <c r="AX17" s="35"/>
      <c r="AY17" s="35"/>
      <c r="AZ17" s="35"/>
      <c r="BA17" s="38">
        <f>total_amount_ba($B$2,$D$2,D17,F17,J17,K17,M17)</f>
        <v>10963.9</v>
      </c>
      <c r="BB17" s="39">
        <f>BA17+SUM(N17:AZ17)</f>
        <v>10963.9</v>
      </c>
      <c r="BC17" s="26" t="str">
        <f>SpellNumber(L17,BB17)</f>
        <v>INR  Ten Thousand Nine Hundred &amp; Sixty Three  and Paise Ninety Only</v>
      </c>
      <c r="IE17" s="12">
        <v>1.01</v>
      </c>
      <c r="IF17" s="12" t="s">
        <v>31</v>
      </c>
      <c r="IG17" s="12" t="s">
        <v>27</v>
      </c>
      <c r="IH17" s="12">
        <v>123.223</v>
      </c>
      <c r="II17" s="12" t="s">
        <v>29</v>
      </c>
    </row>
    <row r="18" spans="1:243" s="11" customFormat="1" ht="63.75">
      <c r="A18" s="58">
        <v>4</v>
      </c>
      <c r="B18" s="60" t="s">
        <v>63</v>
      </c>
      <c r="C18" s="31" t="s">
        <v>28</v>
      </c>
      <c r="D18" s="36"/>
      <c r="E18" s="61"/>
      <c r="F18" s="62"/>
      <c r="G18" s="35"/>
      <c r="H18" s="32"/>
      <c r="I18" s="52"/>
      <c r="J18" s="53"/>
      <c r="K18" s="35"/>
      <c r="L18" s="35"/>
      <c r="M18" s="37"/>
      <c r="N18" s="35"/>
      <c r="O18" s="35"/>
      <c r="P18" s="35"/>
      <c r="Q18" s="35"/>
      <c r="R18" s="35"/>
      <c r="S18" s="35"/>
      <c r="T18" s="35"/>
      <c r="U18" s="35"/>
      <c r="V18" s="35"/>
      <c r="W18" s="35"/>
      <c r="X18" s="35"/>
      <c r="Y18" s="35"/>
      <c r="Z18" s="35"/>
      <c r="AA18" s="35"/>
      <c r="AB18" s="35"/>
      <c r="AC18" s="35"/>
      <c r="AD18" s="35"/>
      <c r="AE18" s="35"/>
      <c r="AF18" s="35"/>
      <c r="AG18" s="35"/>
      <c r="AH18" s="35"/>
      <c r="AI18" s="35"/>
      <c r="AJ18" s="35"/>
      <c r="AK18" s="35"/>
      <c r="AL18" s="35"/>
      <c r="AM18" s="35"/>
      <c r="AN18" s="35"/>
      <c r="AO18" s="35"/>
      <c r="AP18" s="35"/>
      <c r="AQ18" s="35"/>
      <c r="AR18" s="35"/>
      <c r="AS18" s="35"/>
      <c r="AT18" s="35"/>
      <c r="AU18" s="35"/>
      <c r="AV18" s="35"/>
      <c r="AW18" s="35"/>
      <c r="AX18" s="35"/>
      <c r="AY18" s="35"/>
      <c r="AZ18" s="35"/>
      <c r="BA18" s="38"/>
      <c r="BB18" s="39"/>
      <c r="BC18" s="26"/>
      <c r="IE18" s="12">
        <v>1.01</v>
      </c>
      <c r="IF18" s="12" t="s">
        <v>31</v>
      </c>
      <c r="IG18" s="12" t="s">
        <v>27</v>
      </c>
      <c r="IH18" s="12">
        <v>123.223</v>
      </c>
      <c r="II18" s="12" t="s">
        <v>29</v>
      </c>
    </row>
    <row r="19" spans="1:243" s="11" customFormat="1" ht="27.75" customHeight="1">
      <c r="A19" s="58">
        <v>4.01</v>
      </c>
      <c r="B19" s="60" t="s">
        <v>64</v>
      </c>
      <c r="C19" s="31" t="s">
        <v>28</v>
      </c>
      <c r="D19" s="36">
        <v>50</v>
      </c>
      <c r="E19" s="51" t="s">
        <v>54</v>
      </c>
      <c r="F19" s="36">
        <v>274.8</v>
      </c>
      <c r="G19" s="35"/>
      <c r="H19" s="32"/>
      <c r="I19" s="52" t="s">
        <v>30</v>
      </c>
      <c r="J19" s="53">
        <f>IF(I19="Less(-)",-1,1)</f>
        <v>1</v>
      </c>
      <c r="K19" s="35" t="s">
        <v>36</v>
      </c>
      <c r="L19" s="35" t="s">
        <v>6</v>
      </c>
      <c r="M19" s="37"/>
      <c r="N19" s="35"/>
      <c r="O19" s="35"/>
      <c r="P19" s="35"/>
      <c r="Q19" s="35"/>
      <c r="R19" s="35"/>
      <c r="S19" s="35"/>
      <c r="T19" s="35"/>
      <c r="U19" s="35"/>
      <c r="V19" s="35"/>
      <c r="W19" s="35"/>
      <c r="X19" s="35"/>
      <c r="Y19" s="35"/>
      <c r="Z19" s="35"/>
      <c r="AA19" s="35"/>
      <c r="AB19" s="35"/>
      <c r="AC19" s="35"/>
      <c r="AD19" s="35"/>
      <c r="AE19" s="35"/>
      <c r="AF19" s="35"/>
      <c r="AG19" s="35"/>
      <c r="AH19" s="35"/>
      <c r="AI19" s="35"/>
      <c r="AJ19" s="35"/>
      <c r="AK19" s="35"/>
      <c r="AL19" s="35"/>
      <c r="AM19" s="35"/>
      <c r="AN19" s="35"/>
      <c r="AO19" s="35"/>
      <c r="AP19" s="35"/>
      <c r="AQ19" s="35"/>
      <c r="AR19" s="35"/>
      <c r="AS19" s="35"/>
      <c r="AT19" s="35"/>
      <c r="AU19" s="35"/>
      <c r="AV19" s="35"/>
      <c r="AW19" s="35"/>
      <c r="AX19" s="35"/>
      <c r="AY19" s="35"/>
      <c r="AZ19" s="35"/>
      <c r="BA19" s="38">
        <f>total_amount_ba($B$2,$D$2,D19,F19,J19,K19,M19)</f>
        <v>13740</v>
      </c>
      <c r="BB19" s="39">
        <f>BA19+SUM(N19:AZ19)</f>
        <v>13740</v>
      </c>
      <c r="BC19" s="26" t="str">
        <f>SpellNumber(L19,BB19)</f>
        <v>INR  Thirteen Thousand Seven Hundred &amp; Forty  Only</v>
      </c>
      <c r="IE19" s="12">
        <v>1.01</v>
      </c>
      <c r="IF19" s="12" t="s">
        <v>31</v>
      </c>
      <c r="IG19" s="12" t="s">
        <v>27</v>
      </c>
      <c r="IH19" s="12">
        <v>123.223</v>
      </c>
      <c r="II19" s="12" t="s">
        <v>29</v>
      </c>
    </row>
    <row r="20" spans="1:243" s="11" customFormat="1" ht="21" customHeight="1">
      <c r="A20" s="58">
        <v>5</v>
      </c>
      <c r="B20" s="28" t="s">
        <v>65</v>
      </c>
      <c r="C20" s="31" t="s">
        <v>28</v>
      </c>
      <c r="D20" s="51"/>
      <c r="E20" s="51"/>
      <c r="F20" s="36"/>
      <c r="G20" s="35"/>
      <c r="H20" s="32"/>
      <c r="I20" s="52"/>
      <c r="J20" s="53"/>
      <c r="K20" s="35"/>
      <c r="L20" s="35"/>
      <c r="M20" s="37"/>
      <c r="N20" s="35"/>
      <c r="O20" s="35"/>
      <c r="P20" s="35"/>
      <c r="Q20" s="35"/>
      <c r="R20" s="35"/>
      <c r="S20" s="35"/>
      <c r="T20" s="35"/>
      <c r="U20" s="35"/>
      <c r="V20" s="35"/>
      <c r="W20" s="35"/>
      <c r="X20" s="35"/>
      <c r="Y20" s="35"/>
      <c r="Z20" s="35"/>
      <c r="AA20" s="35"/>
      <c r="AB20" s="35"/>
      <c r="AC20" s="35"/>
      <c r="AD20" s="35"/>
      <c r="AE20" s="35"/>
      <c r="AF20" s="35"/>
      <c r="AG20" s="35"/>
      <c r="AH20" s="35"/>
      <c r="AI20" s="35"/>
      <c r="AJ20" s="35"/>
      <c r="AK20" s="35"/>
      <c r="AL20" s="35"/>
      <c r="AM20" s="35"/>
      <c r="AN20" s="35"/>
      <c r="AO20" s="35"/>
      <c r="AP20" s="35"/>
      <c r="AQ20" s="35"/>
      <c r="AR20" s="35"/>
      <c r="AS20" s="35"/>
      <c r="AT20" s="35"/>
      <c r="AU20" s="35"/>
      <c r="AV20" s="35"/>
      <c r="AW20" s="35"/>
      <c r="AX20" s="35"/>
      <c r="AY20" s="35"/>
      <c r="AZ20" s="35"/>
      <c r="BA20" s="38"/>
      <c r="BB20" s="39"/>
      <c r="BC20" s="26"/>
      <c r="IE20" s="12">
        <v>1.01</v>
      </c>
      <c r="IF20" s="12" t="s">
        <v>31</v>
      </c>
      <c r="IG20" s="12" t="s">
        <v>27</v>
      </c>
      <c r="IH20" s="12">
        <v>123.223</v>
      </c>
      <c r="II20" s="12" t="s">
        <v>29</v>
      </c>
    </row>
    <row r="21" spans="1:243" s="11" customFormat="1" ht="28.5" customHeight="1">
      <c r="A21" s="58">
        <v>5.01</v>
      </c>
      <c r="B21" s="28" t="s">
        <v>66</v>
      </c>
      <c r="C21" s="31" t="s">
        <v>28</v>
      </c>
      <c r="D21" s="36">
        <v>33</v>
      </c>
      <c r="E21" s="51" t="s">
        <v>44</v>
      </c>
      <c r="F21" s="36">
        <v>168.25</v>
      </c>
      <c r="G21" s="35"/>
      <c r="H21" s="32"/>
      <c r="I21" s="52" t="s">
        <v>30</v>
      </c>
      <c r="J21" s="53">
        <f>IF(I21="Less(-)",-1,1)</f>
        <v>1</v>
      </c>
      <c r="K21" s="35" t="s">
        <v>36</v>
      </c>
      <c r="L21" s="35" t="s">
        <v>6</v>
      </c>
      <c r="M21" s="37"/>
      <c r="N21" s="35"/>
      <c r="O21" s="35"/>
      <c r="P21" s="35"/>
      <c r="Q21" s="35"/>
      <c r="R21" s="35"/>
      <c r="S21" s="35"/>
      <c r="T21" s="35"/>
      <c r="U21" s="35"/>
      <c r="V21" s="35"/>
      <c r="W21" s="35"/>
      <c r="X21" s="35"/>
      <c r="Y21" s="35"/>
      <c r="Z21" s="35"/>
      <c r="AA21" s="35"/>
      <c r="AB21" s="35"/>
      <c r="AC21" s="35"/>
      <c r="AD21" s="35"/>
      <c r="AE21" s="35"/>
      <c r="AF21" s="35"/>
      <c r="AG21" s="35"/>
      <c r="AH21" s="35"/>
      <c r="AI21" s="35"/>
      <c r="AJ21" s="35"/>
      <c r="AK21" s="35"/>
      <c r="AL21" s="35"/>
      <c r="AM21" s="35"/>
      <c r="AN21" s="35"/>
      <c r="AO21" s="35"/>
      <c r="AP21" s="35"/>
      <c r="AQ21" s="35"/>
      <c r="AR21" s="35"/>
      <c r="AS21" s="35"/>
      <c r="AT21" s="35"/>
      <c r="AU21" s="35"/>
      <c r="AV21" s="35"/>
      <c r="AW21" s="35"/>
      <c r="AX21" s="35"/>
      <c r="AY21" s="35"/>
      <c r="AZ21" s="35"/>
      <c r="BA21" s="38">
        <f>total_amount_ba($B$2,$D$2,D21,F21,J21,K21,M21)</f>
        <v>5552.25</v>
      </c>
      <c r="BB21" s="39">
        <f>BA21+SUM(N21:AZ21)</f>
        <v>5552.25</v>
      </c>
      <c r="BC21" s="26" t="str">
        <f>SpellNumber(L21,BB21)</f>
        <v>INR  Five Thousand Five Hundred &amp; Fifty Two  and Paise Twenty Five Only</v>
      </c>
      <c r="IE21" s="12">
        <v>1.01</v>
      </c>
      <c r="IF21" s="12" t="s">
        <v>31</v>
      </c>
      <c r="IG21" s="12" t="s">
        <v>27</v>
      </c>
      <c r="IH21" s="12">
        <v>123.223</v>
      </c>
      <c r="II21" s="12" t="s">
        <v>29</v>
      </c>
    </row>
    <row r="22" spans="1:243" s="11" customFormat="1" ht="69.75" customHeight="1">
      <c r="A22" s="58">
        <v>6</v>
      </c>
      <c r="B22" s="28" t="s">
        <v>67</v>
      </c>
      <c r="C22" s="31" t="s">
        <v>28</v>
      </c>
      <c r="D22" s="51"/>
      <c r="E22" s="51"/>
      <c r="F22" s="36"/>
      <c r="G22" s="35"/>
      <c r="H22" s="32"/>
      <c r="I22" s="52"/>
      <c r="J22" s="53"/>
      <c r="K22" s="35"/>
      <c r="L22" s="35"/>
      <c r="M22" s="37"/>
      <c r="N22" s="35"/>
      <c r="O22" s="35"/>
      <c r="P22" s="35"/>
      <c r="Q22" s="35"/>
      <c r="R22" s="35"/>
      <c r="S22" s="35"/>
      <c r="T22" s="35"/>
      <c r="U22" s="35"/>
      <c r="V22" s="35"/>
      <c r="W22" s="35"/>
      <c r="X22" s="35"/>
      <c r="Y22" s="35"/>
      <c r="Z22" s="35"/>
      <c r="AA22" s="35"/>
      <c r="AB22" s="35"/>
      <c r="AC22" s="35"/>
      <c r="AD22" s="35"/>
      <c r="AE22" s="35"/>
      <c r="AF22" s="35"/>
      <c r="AG22" s="35"/>
      <c r="AH22" s="35"/>
      <c r="AI22" s="35"/>
      <c r="AJ22" s="35"/>
      <c r="AK22" s="35"/>
      <c r="AL22" s="35"/>
      <c r="AM22" s="35"/>
      <c r="AN22" s="35"/>
      <c r="AO22" s="35"/>
      <c r="AP22" s="35"/>
      <c r="AQ22" s="35"/>
      <c r="AR22" s="35"/>
      <c r="AS22" s="35"/>
      <c r="AT22" s="35"/>
      <c r="AU22" s="35"/>
      <c r="AV22" s="35"/>
      <c r="AW22" s="35"/>
      <c r="AX22" s="35"/>
      <c r="AY22" s="35"/>
      <c r="AZ22" s="35"/>
      <c r="BA22" s="38"/>
      <c r="BB22" s="39"/>
      <c r="BC22" s="26"/>
      <c r="IE22" s="12">
        <v>1.01</v>
      </c>
      <c r="IF22" s="12" t="s">
        <v>31</v>
      </c>
      <c r="IG22" s="12" t="s">
        <v>27</v>
      </c>
      <c r="IH22" s="12">
        <v>123.223</v>
      </c>
      <c r="II22" s="12" t="s">
        <v>29</v>
      </c>
    </row>
    <row r="23" spans="1:243" s="11" customFormat="1" ht="30.75" customHeight="1">
      <c r="A23" s="58">
        <v>6.01</v>
      </c>
      <c r="B23" s="28" t="s">
        <v>68</v>
      </c>
      <c r="C23" s="31" t="s">
        <v>28</v>
      </c>
      <c r="D23" s="36">
        <v>172</v>
      </c>
      <c r="E23" s="51" t="s">
        <v>44</v>
      </c>
      <c r="F23" s="36">
        <v>1169.55</v>
      </c>
      <c r="G23" s="35"/>
      <c r="H23" s="32"/>
      <c r="I23" s="52" t="s">
        <v>30</v>
      </c>
      <c r="J23" s="53">
        <f>IF(I23="Less(-)",-1,1)</f>
        <v>1</v>
      </c>
      <c r="K23" s="35" t="s">
        <v>36</v>
      </c>
      <c r="L23" s="35" t="s">
        <v>6</v>
      </c>
      <c r="M23" s="37"/>
      <c r="N23" s="35"/>
      <c r="O23" s="35"/>
      <c r="P23" s="35"/>
      <c r="Q23" s="35"/>
      <c r="R23" s="35"/>
      <c r="S23" s="35"/>
      <c r="T23" s="35"/>
      <c r="U23" s="35"/>
      <c r="V23" s="35"/>
      <c r="W23" s="35"/>
      <c r="X23" s="35"/>
      <c r="Y23" s="35"/>
      <c r="Z23" s="35"/>
      <c r="AA23" s="35"/>
      <c r="AB23" s="35"/>
      <c r="AC23" s="35"/>
      <c r="AD23" s="35"/>
      <c r="AE23" s="35"/>
      <c r="AF23" s="35"/>
      <c r="AG23" s="35"/>
      <c r="AH23" s="35"/>
      <c r="AI23" s="35"/>
      <c r="AJ23" s="35"/>
      <c r="AK23" s="35"/>
      <c r="AL23" s="35"/>
      <c r="AM23" s="35"/>
      <c r="AN23" s="35"/>
      <c r="AO23" s="35"/>
      <c r="AP23" s="35"/>
      <c r="AQ23" s="35"/>
      <c r="AR23" s="35"/>
      <c r="AS23" s="35"/>
      <c r="AT23" s="35"/>
      <c r="AU23" s="35"/>
      <c r="AV23" s="35"/>
      <c r="AW23" s="35"/>
      <c r="AX23" s="35"/>
      <c r="AY23" s="35"/>
      <c r="AZ23" s="35"/>
      <c r="BA23" s="38">
        <f>total_amount_ba($B$2,$D$2,D23,F23,J23,K23,M23)</f>
        <v>201162.6</v>
      </c>
      <c r="BB23" s="39">
        <f>BA23+SUM(N23:AZ23)</f>
        <v>201162.6</v>
      </c>
      <c r="BC23" s="26" t="str">
        <f>SpellNumber(L23,BB23)</f>
        <v>INR  Two Lakh One Thousand One Hundred &amp; Sixty Two  and Paise Sixty Only</v>
      </c>
      <c r="IE23" s="12">
        <v>1.01</v>
      </c>
      <c r="IF23" s="12" t="s">
        <v>31</v>
      </c>
      <c r="IG23" s="12" t="s">
        <v>27</v>
      </c>
      <c r="IH23" s="12">
        <v>123.223</v>
      </c>
      <c r="II23" s="12" t="s">
        <v>29</v>
      </c>
    </row>
    <row r="24" spans="1:243" s="11" customFormat="1" ht="121.5" customHeight="1">
      <c r="A24" s="29">
        <v>7</v>
      </c>
      <c r="B24" s="28" t="s">
        <v>69</v>
      </c>
      <c r="C24" s="31" t="s">
        <v>28</v>
      </c>
      <c r="D24" s="51"/>
      <c r="E24" s="51"/>
      <c r="F24" s="36"/>
      <c r="G24" s="35"/>
      <c r="H24" s="32"/>
      <c r="I24" s="52"/>
      <c r="J24" s="53"/>
      <c r="K24" s="35"/>
      <c r="L24" s="35"/>
      <c r="M24" s="37"/>
      <c r="N24" s="35"/>
      <c r="O24" s="35"/>
      <c r="P24" s="35"/>
      <c r="Q24" s="35"/>
      <c r="R24" s="35"/>
      <c r="S24" s="35"/>
      <c r="T24" s="35"/>
      <c r="U24" s="35"/>
      <c r="V24" s="35"/>
      <c r="W24" s="35"/>
      <c r="X24" s="35"/>
      <c r="Y24" s="35"/>
      <c r="Z24" s="35"/>
      <c r="AA24" s="35"/>
      <c r="AB24" s="35"/>
      <c r="AC24" s="35"/>
      <c r="AD24" s="35"/>
      <c r="AE24" s="35"/>
      <c r="AF24" s="35"/>
      <c r="AG24" s="35"/>
      <c r="AH24" s="35"/>
      <c r="AI24" s="35"/>
      <c r="AJ24" s="35"/>
      <c r="AK24" s="35"/>
      <c r="AL24" s="35"/>
      <c r="AM24" s="35"/>
      <c r="AN24" s="35"/>
      <c r="AO24" s="35"/>
      <c r="AP24" s="35"/>
      <c r="AQ24" s="35"/>
      <c r="AR24" s="35"/>
      <c r="AS24" s="35"/>
      <c r="AT24" s="35"/>
      <c r="AU24" s="35"/>
      <c r="AV24" s="35"/>
      <c r="AW24" s="35"/>
      <c r="AX24" s="35"/>
      <c r="AY24" s="35"/>
      <c r="AZ24" s="35"/>
      <c r="BA24" s="38"/>
      <c r="BB24" s="39"/>
      <c r="BC24" s="26"/>
      <c r="IE24" s="12">
        <v>1.01</v>
      </c>
      <c r="IF24" s="12" t="s">
        <v>31</v>
      </c>
      <c r="IG24" s="12" t="s">
        <v>27</v>
      </c>
      <c r="IH24" s="12">
        <v>123.223</v>
      </c>
      <c r="II24" s="12" t="s">
        <v>29</v>
      </c>
    </row>
    <row r="25" spans="1:243" s="11" customFormat="1" ht="24" customHeight="1">
      <c r="A25" s="29">
        <v>7.01</v>
      </c>
      <c r="B25" s="60" t="s">
        <v>70</v>
      </c>
      <c r="C25" s="31" t="s">
        <v>28</v>
      </c>
      <c r="D25" s="51"/>
      <c r="E25" s="51"/>
      <c r="F25" s="36"/>
      <c r="G25" s="35"/>
      <c r="H25" s="32"/>
      <c r="I25" s="52"/>
      <c r="J25" s="53"/>
      <c r="K25" s="35"/>
      <c r="L25" s="35"/>
      <c r="M25" s="37"/>
      <c r="N25" s="35"/>
      <c r="O25" s="35"/>
      <c r="P25" s="35"/>
      <c r="Q25" s="35"/>
      <c r="R25" s="35"/>
      <c r="S25" s="35"/>
      <c r="T25" s="35"/>
      <c r="U25" s="35"/>
      <c r="V25" s="35"/>
      <c r="W25" s="35"/>
      <c r="X25" s="35"/>
      <c r="Y25" s="35"/>
      <c r="Z25" s="35"/>
      <c r="AA25" s="35"/>
      <c r="AB25" s="35"/>
      <c r="AC25" s="35"/>
      <c r="AD25" s="35"/>
      <c r="AE25" s="35"/>
      <c r="AF25" s="35"/>
      <c r="AG25" s="35"/>
      <c r="AH25" s="35"/>
      <c r="AI25" s="35"/>
      <c r="AJ25" s="35"/>
      <c r="AK25" s="35"/>
      <c r="AL25" s="35"/>
      <c r="AM25" s="35"/>
      <c r="AN25" s="35"/>
      <c r="AO25" s="35"/>
      <c r="AP25" s="35"/>
      <c r="AQ25" s="35"/>
      <c r="AR25" s="35"/>
      <c r="AS25" s="35"/>
      <c r="AT25" s="35"/>
      <c r="AU25" s="35"/>
      <c r="AV25" s="35"/>
      <c r="AW25" s="35"/>
      <c r="AX25" s="35"/>
      <c r="AY25" s="35"/>
      <c r="AZ25" s="35"/>
      <c r="BA25" s="38"/>
      <c r="BB25" s="39"/>
      <c r="BC25" s="26"/>
      <c r="IE25" s="12">
        <v>1.01</v>
      </c>
      <c r="IF25" s="12" t="s">
        <v>31</v>
      </c>
      <c r="IG25" s="12" t="s">
        <v>27</v>
      </c>
      <c r="IH25" s="12">
        <v>123.223</v>
      </c>
      <c r="II25" s="12" t="s">
        <v>29</v>
      </c>
    </row>
    <row r="26" spans="1:243" s="11" customFormat="1" ht="30.75" customHeight="1">
      <c r="A26" s="29">
        <v>7.02</v>
      </c>
      <c r="B26" s="60" t="s">
        <v>71</v>
      </c>
      <c r="C26" s="31" t="s">
        <v>28</v>
      </c>
      <c r="D26" s="36">
        <v>190</v>
      </c>
      <c r="E26" s="61" t="s">
        <v>86</v>
      </c>
      <c r="F26" s="62">
        <v>355.2</v>
      </c>
      <c r="G26" s="35"/>
      <c r="H26" s="32"/>
      <c r="I26" s="52" t="s">
        <v>30</v>
      </c>
      <c r="J26" s="53">
        <f>IF(I26="Less(-)",-1,1)</f>
        <v>1</v>
      </c>
      <c r="K26" s="35" t="s">
        <v>36</v>
      </c>
      <c r="L26" s="35" t="s">
        <v>6</v>
      </c>
      <c r="M26" s="37"/>
      <c r="N26" s="35"/>
      <c r="O26" s="35"/>
      <c r="P26" s="35"/>
      <c r="Q26" s="35"/>
      <c r="R26" s="35"/>
      <c r="S26" s="35"/>
      <c r="T26" s="35"/>
      <c r="U26" s="35"/>
      <c r="V26" s="35"/>
      <c r="W26" s="35"/>
      <c r="X26" s="35"/>
      <c r="Y26" s="35"/>
      <c r="Z26" s="35"/>
      <c r="AA26" s="35"/>
      <c r="AB26" s="35"/>
      <c r="AC26" s="35"/>
      <c r="AD26" s="35"/>
      <c r="AE26" s="35"/>
      <c r="AF26" s="35"/>
      <c r="AG26" s="35"/>
      <c r="AH26" s="35"/>
      <c r="AI26" s="35"/>
      <c r="AJ26" s="35"/>
      <c r="AK26" s="35"/>
      <c r="AL26" s="35"/>
      <c r="AM26" s="35"/>
      <c r="AN26" s="35"/>
      <c r="AO26" s="35"/>
      <c r="AP26" s="35"/>
      <c r="AQ26" s="35"/>
      <c r="AR26" s="35"/>
      <c r="AS26" s="35"/>
      <c r="AT26" s="35"/>
      <c r="AU26" s="35"/>
      <c r="AV26" s="35"/>
      <c r="AW26" s="35"/>
      <c r="AX26" s="35"/>
      <c r="AY26" s="35"/>
      <c r="AZ26" s="35"/>
      <c r="BA26" s="38">
        <f>total_amount_ba($B$2,$D$2,D26,F26,J26,K26,M26)</f>
        <v>67488</v>
      </c>
      <c r="BB26" s="39">
        <f>BA26+SUM(N26:AZ26)</f>
        <v>67488</v>
      </c>
      <c r="BC26" s="26" t="str">
        <f>SpellNumber(L26,BB26)</f>
        <v>INR  Sixty Seven Thousand Four Hundred &amp; Eighty Eight  Only</v>
      </c>
      <c r="IE26" s="12">
        <v>1.01</v>
      </c>
      <c r="IF26" s="12" t="s">
        <v>31</v>
      </c>
      <c r="IG26" s="12" t="s">
        <v>27</v>
      </c>
      <c r="IH26" s="12">
        <v>123.223</v>
      </c>
      <c r="II26" s="12" t="s">
        <v>29</v>
      </c>
    </row>
    <row r="27" spans="1:243" s="11" customFormat="1" ht="51">
      <c r="A27" s="29">
        <v>8</v>
      </c>
      <c r="B27" s="28" t="s">
        <v>72</v>
      </c>
      <c r="C27" s="31" t="s">
        <v>28</v>
      </c>
      <c r="D27" s="51"/>
      <c r="E27" s="51"/>
      <c r="F27" s="36"/>
      <c r="G27" s="35"/>
      <c r="H27" s="32"/>
      <c r="I27" s="52"/>
      <c r="J27" s="53"/>
      <c r="K27" s="35"/>
      <c r="L27" s="35"/>
      <c r="M27" s="37"/>
      <c r="N27" s="35"/>
      <c r="O27" s="35"/>
      <c r="P27" s="35"/>
      <c r="Q27" s="35"/>
      <c r="R27" s="35"/>
      <c r="S27" s="35"/>
      <c r="T27" s="35"/>
      <c r="U27" s="35"/>
      <c r="V27" s="35"/>
      <c r="W27" s="35"/>
      <c r="X27" s="35"/>
      <c r="Y27" s="35"/>
      <c r="Z27" s="35"/>
      <c r="AA27" s="35"/>
      <c r="AB27" s="35"/>
      <c r="AC27" s="35"/>
      <c r="AD27" s="35"/>
      <c r="AE27" s="35"/>
      <c r="AF27" s="35"/>
      <c r="AG27" s="35"/>
      <c r="AH27" s="35"/>
      <c r="AI27" s="35"/>
      <c r="AJ27" s="35"/>
      <c r="AK27" s="35"/>
      <c r="AL27" s="35"/>
      <c r="AM27" s="35"/>
      <c r="AN27" s="35"/>
      <c r="AO27" s="35"/>
      <c r="AP27" s="35"/>
      <c r="AQ27" s="35"/>
      <c r="AR27" s="35"/>
      <c r="AS27" s="35"/>
      <c r="AT27" s="35"/>
      <c r="AU27" s="35"/>
      <c r="AV27" s="35"/>
      <c r="AW27" s="35"/>
      <c r="AX27" s="35"/>
      <c r="AY27" s="35"/>
      <c r="AZ27" s="35"/>
      <c r="BA27" s="38"/>
      <c r="BB27" s="39"/>
      <c r="BC27" s="26"/>
      <c r="IE27" s="12">
        <v>1.01</v>
      </c>
      <c r="IF27" s="12" t="s">
        <v>31</v>
      </c>
      <c r="IG27" s="12" t="s">
        <v>27</v>
      </c>
      <c r="IH27" s="12">
        <v>123.223</v>
      </c>
      <c r="II27" s="12" t="s">
        <v>29</v>
      </c>
    </row>
    <row r="28" spans="1:243" s="11" customFormat="1" ht="27.75" customHeight="1">
      <c r="A28" s="29">
        <v>8.01</v>
      </c>
      <c r="B28" s="60" t="s">
        <v>73</v>
      </c>
      <c r="C28" s="31" t="s">
        <v>28</v>
      </c>
      <c r="D28" s="36">
        <v>20</v>
      </c>
      <c r="E28" s="51" t="s">
        <v>44</v>
      </c>
      <c r="F28" s="36">
        <v>1003.95</v>
      </c>
      <c r="G28" s="35"/>
      <c r="H28" s="32"/>
      <c r="I28" s="52" t="s">
        <v>30</v>
      </c>
      <c r="J28" s="53">
        <f>IF(I28="Less(-)",-1,1)</f>
        <v>1</v>
      </c>
      <c r="K28" s="35" t="s">
        <v>36</v>
      </c>
      <c r="L28" s="35" t="s">
        <v>6</v>
      </c>
      <c r="M28" s="37"/>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8">
        <f>total_amount_ba($B$2,$D$2,D28,F28,J28,K28,M28)</f>
        <v>20079</v>
      </c>
      <c r="BB28" s="39">
        <f>BA28+SUM(N28:AZ28)</f>
        <v>20079</v>
      </c>
      <c r="BC28" s="26" t="str">
        <f>SpellNumber(L28,BB28)</f>
        <v>INR  Twenty Thousand  &amp;Seventy Nine  Only</v>
      </c>
      <c r="IE28" s="12">
        <v>1.01</v>
      </c>
      <c r="IF28" s="12" t="s">
        <v>31</v>
      </c>
      <c r="IG28" s="12" t="s">
        <v>27</v>
      </c>
      <c r="IH28" s="12">
        <v>123.223</v>
      </c>
      <c r="II28" s="12" t="s">
        <v>29</v>
      </c>
    </row>
    <row r="29" spans="1:243" s="11" customFormat="1" ht="42.75" customHeight="1">
      <c r="A29" s="29">
        <v>9</v>
      </c>
      <c r="B29" s="28" t="s">
        <v>74</v>
      </c>
      <c r="C29" s="31" t="s">
        <v>28</v>
      </c>
      <c r="D29" s="51"/>
      <c r="E29" s="51"/>
      <c r="F29" s="36"/>
      <c r="G29" s="35"/>
      <c r="H29" s="32"/>
      <c r="I29" s="52"/>
      <c r="J29" s="53"/>
      <c r="K29" s="35"/>
      <c r="L29" s="35"/>
      <c r="M29" s="37"/>
      <c r="N29" s="35"/>
      <c r="O29" s="35"/>
      <c r="P29" s="35"/>
      <c r="Q29" s="35"/>
      <c r="R29" s="35"/>
      <c r="S29" s="35"/>
      <c r="T29" s="35"/>
      <c r="U29" s="35"/>
      <c r="V29" s="35"/>
      <c r="W29" s="35"/>
      <c r="X29" s="35"/>
      <c r="Y29" s="35"/>
      <c r="Z29" s="35"/>
      <c r="AA29" s="35"/>
      <c r="AB29" s="35"/>
      <c r="AC29" s="35"/>
      <c r="AD29" s="35"/>
      <c r="AE29" s="35"/>
      <c r="AF29" s="35"/>
      <c r="AG29" s="35"/>
      <c r="AH29" s="35"/>
      <c r="AI29" s="35"/>
      <c r="AJ29" s="35"/>
      <c r="AK29" s="35"/>
      <c r="AL29" s="35"/>
      <c r="AM29" s="35"/>
      <c r="AN29" s="35"/>
      <c r="AO29" s="35"/>
      <c r="AP29" s="35"/>
      <c r="AQ29" s="35"/>
      <c r="AR29" s="35"/>
      <c r="AS29" s="35"/>
      <c r="AT29" s="35"/>
      <c r="AU29" s="35"/>
      <c r="AV29" s="35"/>
      <c r="AW29" s="35"/>
      <c r="AX29" s="35"/>
      <c r="AY29" s="35"/>
      <c r="AZ29" s="35"/>
      <c r="BA29" s="38"/>
      <c r="BB29" s="39"/>
      <c r="BC29" s="26"/>
      <c r="IE29" s="12">
        <v>1.01</v>
      </c>
      <c r="IF29" s="12" t="s">
        <v>31</v>
      </c>
      <c r="IG29" s="12" t="s">
        <v>27</v>
      </c>
      <c r="IH29" s="12">
        <v>123.223</v>
      </c>
      <c r="II29" s="12" t="s">
        <v>29</v>
      </c>
    </row>
    <row r="30" spans="1:243" s="11" customFormat="1" ht="28.5" customHeight="1">
      <c r="A30" s="29">
        <v>9.01</v>
      </c>
      <c r="B30" s="28" t="s">
        <v>75</v>
      </c>
      <c r="C30" s="31" t="s">
        <v>28</v>
      </c>
      <c r="D30" s="59">
        <v>24</v>
      </c>
      <c r="E30" s="51" t="s">
        <v>29</v>
      </c>
      <c r="F30" s="36">
        <v>51.1</v>
      </c>
      <c r="G30" s="35"/>
      <c r="H30" s="32"/>
      <c r="I30" s="52" t="s">
        <v>30</v>
      </c>
      <c r="J30" s="53">
        <f>IF(I30="Less(-)",-1,1)</f>
        <v>1</v>
      </c>
      <c r="K30" s="35" t="s">
        <v>36</v>
      </c>
      <c r="L30" s="35" t="s">
        <v>6</v>
      </c>
      <c r="M30" s="37"/>
      <c r="N30" s="35"/>
      <c r="O30" s="35"/>
      <c r="P30" s="35"/>
      <c r="Q30" s="35"/>
      <c r="R30" s="35"/>
      <c r="S30" s="35"/>
      <c r="T30" s="35"/>
      <c r="U30" s="35"/>
      <c r="V30" s="35"/>
      <c r="W30" s="35"/>
      <c r="X30" s="35"/>
      <c r="Y30" s="35"/>
      <c r="Z30" s="35"/>
      <c r="AA30" s="35"/>
      <c r="AB30" s="35"/>
      <c r="AC30" s="35"/>
      <c r="AD30" s="35"/>
      <c r="AE30" s="35"/>
      <c r="AF30" s="35"/>
      <c r="AG30" s="35"/>
      <c r="AH30" s="35"/>
      <c r="AI30" s="35"/>
      <c r="AJ30" s="35"/>
      <c r="AK30" s="35"/>
      <c r="AL30" s="35"/>
      <c r="AM30" s="35"/>
      <c r="AN30" s="35"/>
      <c r="AO30" s="35"/>
      <c r="AP30" s="35"/>
      <c r="AQ30" s="35"/>
      <c r="AR30" s="35"/>
      <c r="AS30" s="35"/>
      <c r="AT30" s="35"/>
      <c r="AU30" s="35"/>
      <c r="AV30" s="35"/>
      <c r="AW30" s="35"/>
      <c r="AX30" s="35"/>
      <c r="AY30" s="35"/>
      <c r="AZ30" s="35"/>
      <c r="BA30" s="38">
        <f>total_amount_ba($B$2,$D$2,D30,F30,J30,K30,M30)</f>
        <v>1226.4</v>
      </c>
      <c r="BB30" s="39">
        <f>BA30+SUM(N30:AZ30)</f>
        <v>1226.4</v>
      </c>
      <c r="BC30" s="26" t="str">
        <f>SpellNumber(L30,BB30)</f>
        <v>INR  One Thousand Two Hundred &amp; Twenty Six  and Paise Forty Only</v>
      </c>
      <c r="IE30" s="12">
        <v>1.01</v>
      </c>
      <c r="IF30" s="12" t="s">
        <v>31</v>
      </c>
      <c r="IG30" s="12" t="s">
        <v>27</v>
      </c>
      <c r="IH30" s="12">
        <v>123.223</v>
      </c>
      <c r="II30" s="12" t="s">
        <v>29</v>
      </c>
    </row>
    <row r="31" spans="1:243" s="11" customFormat="1" ht="43.5" customHeight="1">
      <c r="A31" s="29">
        <v>10</v>
      </c>
      <c r="B31" s="28" t="s">
        <v>76</v>
      </c>
      <c r="C31" s="31" t="s">
        <v>28</v>
      </c>
      <c r="D31" s="51"/>
      <c r="E31" s="51"/>
      <c r="F31" s="36"/>
      <c r="G31" s="35"/>
      <c r="H31" s="32"/>
      <c r="I31" s="52"/>
      <c r="J31" s="53"/>
      <c r="K31" s="35"/>
      <c r="L31" s="35"/>
      <c r="M31" s="37"/>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8"/>
      <c r="BB31" s="39"/>
      <c r="BC31" s="26"/>
      <c r="IE31" s="12">
        <v>1.01</v>
      </c>
      <c r="IF31" s="12" t="s">
        <v>31</v>
      </c>
      <c r="IG31" s="12" t="s">
        <v>27</v>
      </c>
      <c r="IH31" s="12">
        <v>123.223</v>
      </c>
      <c r="II31" s="12" t="s">
        <v>29</v>
      </c>
    </row>
    <row r="32" spans="1:243" s="11" customFormat="1" ht="30.75" customHeight="1">
      <c r="A32" s="29">
        <v>10.01</v>
      </c>
      <c r="B32" s="28" t="s">
        <v>77</v>
      </c>
      <c r="C32" s="31" t="s">
        <v>28</v>
      </c>
      <c r="D32" s="59">
        <v>24</v>
      </c>
      <c r="E32" s="51" t="s">
        <v>87</v>
      </c>
      <c r="F32" s="36">
        <v>64.3</v>
      </c>
      <c r="G32" s="35"/>
      <c r="H32" s="32"/>
      <c r="I32" s="52" t="s">
        <v>30</v>
      </c>
      <c r="J32" s="53">
        <f>IF(I32="Less(-)",-1,1)</f>
        <v>1</v>
      </c>
      <c r="K32" s="35" t="s">
        <v>36</v>
      </c>
      <c r="L32" s="35" t="s">
        <v>6</v>
      </c>
      <c r="M32" s="37"/>
      <c r="N32" s="35"/>
      <c r="O32" s="35"/>
      <c r="P32" s="35"/>
      <c r="Q32" s="35"/>
      <c r="R32" s="35"/>
      <c r="S32" s="35"/>
      <c r="T32" s="35"/>
      <c r="U32" s="35"/>
      <c r="V32" s="35"/>
      <c r="W32" s="35"/>
      <c r="X32" s="35"/>
      <c r="Y32" s="35"/>
      <c r="Z32" s="35"/>
      <c r="AA32" s="35"/>
      <c r="AB32" s="35"/>
      <c r="AC32" s="35"/>
      <c r="AD32" s="35"/>
      <c r="AE32" s="35"/>
      <c r="AF32" s="35"/>
      <c r="AG32" s="35"/>
      <c r="AH32" s="35"/>
      <c r="AI32" s="35"/>
      <c r="AJ32" s="35"/>
      <c r="AK32" s="35"/>
      <c r="AL32" s="35"/>
      <c r="AM32" s="35"/>
      <c r="AN32" s="35"/>
      <c r="AO32" s="35"/>
      <c r="AP32" s="35"/>
      <c r="AQ32" s="35"/>
      <c r="AR32" s="35"/>
      <c r="AS32" s="35"/>
      <c r="AT32" s="35"/>
      <c r="AU32" s="35"/>
      <c r="AV32" s="35"/>
      <c r="AW32" s="35"/>
      <c r="AX32" s="35"/>
      <c r="AY32" s="35"/>
      <c r="AZ32" s="35"/>
      <c r="BA32" s="38">
        <f>total_amount_ba($B$2,$D$2,D32,F32,J32,K32,M32)</f>
        <v>1543.2</v>
      </c>
      <c r="BB32" s="39">
        <f>BA32+SUM(N32:AZ32)</f>
        <v>1543.2</v>
      </c>
      <c r="BC32" s="26" t="str">
        <f>SpellNumber(L32,BB32)</f>
        <v>INR  One Thousand Five Hundred &amp; Forty Three  and Paise Twenty Only</v>
      </c>
      <c r="IE32" s="12">
        <v>1.01</v>
      </c>
      <c r="IF32" s="12" t="s">
        <v>31</v>
      </c>
      <c r="IG32" s="12" t="s">
        <v>27</v>
      </c>
      <c r="IH32" s="12">
        <v>123.223</v>
      </c>
      <c r="II32" s="12" t="s">
        <v>29</v>
      </c>
    </row>
    <row r="33" spans="1:243" s="11" customFormat="1" ht="184.5" customHeight="1">
      <c r="A33" s="29">
        <v>11</v>
      </c>
      <c r="B33" s="28" t="s">
        <v>78</v>
      </c>
      <c r="C33" s="31" t="s">
        <v>28</v>
      </c>
      <c r="D33" s="59"/>
      <c r="E33" s="51"/>
      <c r="F33" s="36"/>
      <c r="G33" s="35"/>
      <c r="H33" s="32"/>
      <c r="I33" s="52"/>
      <c r="J33" s="53"/>
      <c r="K33" s="35"/>
      <c r="L33" s="35"/>
      <c r="M33" s="37"/>
      <c r="N33" s="35"/>
      <c r="O33" s="35"/>
      <c r="P33" s="35"/>
      <c r="Q33" s="35"/>
      <c r="R33" s="35"/>
      <c r="S33" s="35"/>
      <c r="T33" s="35"/>
      <c r="U33" s="35"/>
      <c r="V33" s="35"/>
      <c r="W33" s="35"/>
      <c r="X33" s="35"/>
      <c r="Y33" s="35"/>
      <c r="Z33" s="35"/>
      <c r="AA33" s="35"/>
      <c r="AB33" s="35"/>
      <c r="AC33" s="35"/>
      <c r="AD33" s="35"/>
      <c r="AE33" s="35"/>
      <c r="AF33" s="35"/>
      <c r="AG33" s="35"/>
      <c r="AH33" s="35"/>
      <c r="AI33" s="35"/>
      <c r="AJ33" s="35"/>
      <c r="AK33" s="35"/>
      <c r="AL33" s="35"/>
      <c r="AM33" s="35"/>
      <c r="AN33" s="35"/>
      <c r="AO33" s="35"/>
      <c r="AP33" s="35"/>
      <c r="AQ33" s="35"/>
      <c r="AR33" s="35"/>
      <c r="AS33" s="35"/>
      <c r="AT33" s="35"/>
      <c r="AU33" s="35"/>
      <c r="AV33" s="35"/>
      <c r="AW33" s="35"/>
      <c r="AX33" s="35"/>
      <c r="AY33" s="35"/>
      <c r="AZ33" s="35"/>
      <c r="BA33" s="38"/>
      <c r="BB33" s="39"/>
      <c r="BC33" s="26"/>
      <c r="IE33" s="12">
        <v>1.01</v>
      </c>
      <c r="IF33" s="12" t="s">
        <v>31</v>
      </c>
      <c r="IG33" s="12" t="s">
        <v>27</v>
      </c>
      <c r="IH33" s="12">
        <v>123.223</v>
      </c>
      <c r="II33" s="12" t="s">
        <v>29</v>
      </c>
    </row>
    <row r="34" spans="1:243" s="11" customFormat="1" ht="84.75" customHeight="1">
      <c r="A34" s="29">
        <v>11.01</v>
      </c>
      <c r="B34" s="28" t="s">
        <v>79</v>
      </c>
      <c r="C34" s="31" t="s">
        <v>28</v>
      </c>
      <c r="D34" s="59"/>
      <c r="E34" s="51"/>
      <c r="F34" s="36"/>
      <c r="G34" s="35"/>
      <c r="H34" s="32"/>
      <c r="I34" s="52"/>
      <c r="J34" s="53"/>
      <c r="K34" s="35"/>
      <c r="L34" s="35"/>
      <c r="M34" s="37"/>
      <c r="N34" s="35"/>
      <c r="O34" s="35"/>
      <c r="P34" s="35"/>
      <c r="Q34" s="35"/>
      <c r="R34" s="35"/>
      <c r="S34" s="35"/>
      <c r="T34" s="35"/>
      <c r="U34" s="35"/>
      <c r="V34" s="35"/>
      <c r="W34" s="35"/>
      <c r="X34" s="35"/>
      <c r="Y34" s="35"/>
      <c r="Z34" s="35"/>
      <c r="AA34" s="35"/>
      <c r="AB34" s="35"/>
      <c r="AC34" s="35"/>
      <c r="AD34" s="35"/>
      <c r="AE34" s="35"/>
      <c r="AF34" s="35"/>
      <c r="AG34" s="35"/>
      <c r="AH34" s="35"/>
      <c r="AI34" s="35"/>
      <c r="AJ34" s="35"/>
      <c r="AK34" s="35"/>
      <c r="AL34" s="35"/>
      <c r="AM34" s="35"/>
      <c r="AN34" s="35"/>
      <c r="AO34" s="35"/>
      <c r="AP34" s="35"/>
      <c r="AQ34" s="35"/>
      <c r="AR34" s="35"/>
      <c r="AS34" s="35"/>
      <c r="AT34" s="35"/>
      <c r="AU34" s="35"/>
      <c r="AV34" s="35"/>
      <c r="AW34" s="35"/>
      <c r="AX34" s="35"/>
      <c r="AY34" s="35"/>
      <c r="AZ34" s="35"/>
      <c r="BA34" s="38"/>
      <c r="BB34" s="39"/>
      <c r="BC34" s="26"/>
      <c r="IE34" s="12">
        <v>1.01</v>
      </c>
      <c r="IF34" s="12" t="s">
        <v>31</v>
      </c>
      <c r="IG34" s="12" t="s">
        <v>27</v>
      </c>
      <c r="IH34" s="12">
        <v>123.223</v>
      </c>
      <c r="II34" s="12" t="s">
        <v>29</v>
      </c>
    </row>
    <row r="35" spans="1:243" s="11" customFormat="1" ht="80.25" customHeight="1">
      <c r="A35" s="29">
        <v>11.02</v>
      </c>
      <c r="B35" s="28" t="s">
        <v>80</v>
      </c>
      <c r="C35" s="31" t="s">
        <v>28</v>
      </c>
      <c r="D35" s="36">
        <v>139</v>
      </c>
      <c r="E35" s="61" t="s">
        <v>44</v>
      </c>
      <c r="F35" s="62">
        <v>1497.9</v>
      </c>
      <c r="G35" s="35"/>
      <c r="H35" s="32"/>
      <c r="I35" s="52" t="s">
        <v>30</v>
      </c>
      <c r="J35" s="53">
        <f>IF(I35="Less(-)",-1,1)</f>
        <v>1</v>
      </c>
      <c r="K35" s="35" t="s">
        <v>36</v>
      </c>
      <c r="L35" s="35" t="s">
        <v>6</v>
      </c>
      <c r="M35" s="37"/>
      <c r="N35" s="35"/>
      <c r="O35" s="35"/>
      <c r="P35" s="35"/>
      <c r="Q35" s="35"/>
      <c r="R35" s="35"/>
      <c r="S35" s="35"/>
      <c r="T35" s="35"/>
      <c r="U35" s="35"/>
      <c r="V35" s="35"/>
      <c r="W35" s="35"/>
      <c r="X35" s="35"/>
      <c r="Y35" s="35"/>
      <c r="Z35" s="35"/>
      <c r="AA35" s="35"/>
      <c r="AB35" s="35"/>
      <c r="AC35" s="35"/>
      <c r="AD35" s="35"/>
      <c r="AE35" s="35"/>
      <c r="AF35" s="35"/>
      <c r="AG35" s="35"/>
      <c r="AH35" s="35"/>
      <c r="AI35" s="35"/>
      <c r="AJ35" s="35"/>
      <c r="AK35" s="35"/>
      <c r="AL35" s="35"/>
      <c r="AM35" s="35"/>
      <c r="AN35" s="35"/>
      <c r="AO35" s="35"/>
      <c r="AP35" s="35"/>
      <c r="AQ35" s="35"/>
      <c r="AR35" s="35"/>
      <c r="AS35" s="35"/>
      <c r="AT35" s="35"/>
      <c r="AU35" s="35"/>
      <c r="AV35" s="35"/>
      <c r="AW35" s="35"/>
      <c r="AX35" s="35"/>
      <c r="AY35" s="35"/>
      <c r="AZ35" s="35"/>
      <c r="BA35" s="38">
        <f>total_amount_ba($B$2,$D$2,D35,F35,J35,K35,M35)</f>
        <v>208208.1</v>
      </c>
      <c r="BB35" s="39">
        <f>BA35+SUM(N35:AZ35)</f>
        <v>208208.1</v>
      </c>
      <c r="BC35" s="26" t="str">
        <f>SpellNumber(L35,BB35)</f>
        <v>INR  Two Lakh Eight Thousand Two Hundred &amp; Eight  and Paise Ten Only</v>
      </c>
      <c r="IE35" s="12">
        <v>1.01</v>
      </c>
      <c r="IF35" s="12" t="s">
        <v>31</v>
      </c>
      <c r="IG35" s="12" t="s">
        <v>27</v>
      </c>
      <c r="IH35" s="12">
        <v>123.223</v>
      </c>
      <c r="II35" s="12" t="s">
        <v>29</v>
      </c>
    </row>
    <row r="36" spans="1:243" s="11" customFormat="1" ht="45" customHeight="1">
      <c r="A36" s="29">
        <v>12</v>
      </c>
      <c r="B36" s="28" t="s">
        <v>56</v>
      </c>
      <c r="C36" s="31" t="s">
        <v>28</v>
      </c>
      <c r="D36" s="36">
        <v>572</v>
      </c>
      <c r="E36" s="51" t="s">
        <v>44</v>
      </c>
      <c r="F36" s="36">
        <v>10.8</v>
      </c>
      <c r="G36" s="35"/>
      <c r="H36" s="32"/>
      <c r="I36" s="52" t="s">
        <v>30</v>
      </c>
      <c r="J36" s="53">
        <f>IF(I36="Less(-)",-1,1)</f>
        <v>1</v>
      </c>
      <c r="K36" s="35" t="s">
        <v>36</v>
      </c>
      <c r="L36" s="35" t="s">
        <v>6</v>
      </c>
      <c r="M36" s="37"/>
      <c r="N36" s="35"/>
      <c r="O36" s="35"/>
      <c r="P36" s="35"/>
      <c r="Q36" s="35"/>
      <c r="R36" s="35"/>
      <c r="S36" s="35"/>
      <c r="T36" s="35"/>
      <c r="U36" s="35"/>
      <c r="V36" s="35"/>
      <c r="W36" s="35"/>
      <c r="X36" s="35"/>
      <c r="Y36" s="35"/>
      <c r="Z36" s="35"/>
      <c r="AA36" s="35"/>
      <c r="AB36" s="35"/>
      <c r="AC36" s="35"/>
      <c r="AD36" s="35"/>
      <c r="AE36" s="35"/>
      <c r="AF36" s="35"/>
      <c r="AG36" s="35"/>
      <c r="AH36" s="35"/>
      <c r="AI36" s="35"/>
      <c r="AJ36" s="35"/>
      <c r="AK36" s="35"/>
      <c r="AL36" s="35"/>
      <c r="AM36" s="35"/>
      <c r="AN36" s="35"/>
      <c r="AO36" s="35"/>
      <c r="AP36" s="35"/>
      <c r="AQ36" s="35"/>
      <c r="AR36" s="35"/>
      <c r="AS36" s="35"/>
      <c r="AT36" s="35"/>
      <c r="AU36" s="35"/>
      <c r="AV36" s="35"/>
      <c r="AW36" s="35"/>
      <c r="AX36" s="35"/>
      <c r="AY36" s="35"/>
      <c r="AZ36" s="35"/>
      <c r="BA36" s="38">
        <f>total_amount_ba($B$2,$D$2,D36,F36,J36,K36,M36)</f>
        <v>6177.6</v>
      </c>
      <c r="BB36" s="39">
        <f>BA36+SUM(N36:AZ36)</f>
        <v>6177.6</v>
      </c>
      <c r="BC36" s="26" t="str">
        <f>SpellNumber(L36,BB36)</f>
        <v>INR  Six Thousand One Hundred &amp; Seventy Seven  and Paise Sixty Only</v>
      </c>
      <c r="IE36" s="12">
        <v>1.01</v>
      </c>
      <c r="IF36" s="12" t="s">
        <v>31</v>
      </c>
      <c r="IG36" s="12" t="s">
        <v>27</v>
      </c>
      <c r="IH36" s="12">
        <v>123.223</v>
      </c>
      <c r="II36" s="12" t="s">
        <v>29</v>
      </c>
    </row>
    <row r="37" spans="1:243" s="11" customFormat="1" ht="44.25" customHeight="1">
      <c r="A37" s="29">
        <v>13</v>
      </c>
      <c r="B37" s="28" t="s">
        <v>52</v>
      </c>
      <c r="C37" s="31" t="s">
        <v>28</v>
      </c>
      <c r="D37" s="36">
        <v>572</v>
      </c>
      <c r="E37" s="51" t="s">
        <v>54</v>
      </c>
      <c r="F37" s="36">
        <v>87.35</v>
      </c>
      <c r="G37" s="35"/>
      <c r="H37" s="32"/>
      <c r="I37" s="52" t="s">
        <v>30</v>
      </c>
      <c r="J37" s="53">
        <f>IF(I37="Less(-)",-1,1)</f>
        <v>1</v>
      </c>
      <c r="K37" s="35" t="s">
        <v>36</v>
      </c>
      <c r="L37" s="35" t="s">
        <v>6</v>
      </c>
      <c r="M37" s="37"/>
      <c r="N37" s="35"/>
      <c r="O37" s="35"/>
      <c r="P37" s="35"/>
      <c r="Q37" s="35"/>
      <c r="R37" s="35"/>
      <c r="S37" s="35"/>
      <c r="T37" s="35"/>
      <c r="U37" s="35"/>
      <c r="V37" s="35"/>
      <c r="W37" s="35"/>
      <c r="X37" s="35"/>
      <c r="Y37" s="35"/>
      <c r="Z37" s="35"/>
      <c r="AA37" s="35"/>
      <c r="AB37" s="35"/>
      <c r="AC37" s="35"/>
      <c r="AD37" s="35"/>
      <c r="AE37" s="35"/>
      <c r="AF37" s="35"/>
      <c r="AG37" s="35"/>
      <c r="AH37" s="35"/>
      <c r="AI37" s="35"/>
      <c r="AJ37" s="35"/>
      <c r="AK37" s="35"/>
      <c r="AL37" s="35"/>
      <c r="AM37" s="35"/>
      <c r="AN37" s="35"/>
      <c r="AO37" s="35"/>
      <c r="AP37" s="35"/>
      <c r="AQ37" s="35"/>
      <c r="AR37" s="35"/>
      <c r="AS37" s="35"/>
      <c r="AT37" s="35"/>
      <c r="AU37" s="35"/>
      <c r="AV37" s="35"/>
      <c r="AW37" s="35"/>
      <c r="AX37" s="35"/>
      <c r="AY37" s="35"/>
      <c r="AZ37" s="35"/>
      <c r="BA37" s="38">
        <f>total_amount_ba($B$2,$D$2,D37,F37,J37,K37,M37)</f>
        <v>49964.2</v>
      </c>
      <c r="BB37" s="39">
        <f>BA37+SUM(N37:AZ37)</f>
        <v>49964.2</v>
      </c>
      <c r="BC37" s="26" t="str">
        <f>SpellNumber(L37,BB37)</f>
        <v>INR  Forty Nine Thousand Nine Hundred &amp; Sixty Four  and Paise Twenty Only</v>
      </c>
      <c r="IE37" s="12">
        <v>1.01</v>
      </c>
      <c r="IF37" s="12" t="s">
        <v>31</v>
      </c>
      <c r="IG37" s="12" t="s">
        <v>27</v>
      </c>
      <c r="IH37" s="12">
        <v>123.223</v>
      </c>
      <c r="II37" s="12" t="s">
        <v>29</v>
      </c>
    </row>
    <row r="38" spans="1:243" s="11" customFormat="1" ht="30.75" customHeight="1">
      <c r="A38" s="29">
        <v>14</v>
      </c>
      <c r="B38" s="28" t="s">
        <v>53</v>
      </c>
      <c r="C38" s="31" t="s">
        <v>28</v>
      </c>
      <c r="D38" s="51"/>
      <c r="E38" s="51"/>
      <c r="F38" s="36"/>
      <c r="G38" s="35"/>
      <c r="H38" s="32"/>
      <c r="I38" s="52"/>
      <c r="J38" s="53"/>
      <c r="K38" s="35"/>
      <c r="L38" s="35"/>
      <c r="M38" s="37"/>
      <c r="N38" s="35"/>
      <c r="O38" s="35"/>
      <c r="P38" s="35"/>
      <c r="Q38" s="35"/>
      <c r="R38" s="35"/>
      <c r="S38" s="35"/>
      <c r="T38" s="35"/>
      <c r="U38" s="35"/>
      <c r="V38" s="35"/>
      <c r="W38" s="35"/>
      <c r="X38" s="35"/>
      <c r="Y38" s="35"/>
      <c r="Z38" s="35"/>
      <c r="AA38" s="35"/>
      <c r="AB38" s="35"/>
      <c r="AC38" s="35"/>
      <c r="AD38" s="35"/>
      <c r="AE38" s="35"/>
      <c r="AF38" s="35"/>
      <c r="AG38" s="35"/>
      <c r="AH38" s="35"/>
      <c r="AI38" s="35"/>
      <c r="AJ38" s="35"/>
      <c r="AK38" s="35"/>
      <c r="AL38" s="35"/>
      <c r="AM38" s="35"/>
      <c r="AN38" s="35"/>
      <c r="AO38" s="35"/>
      <c r="AP38" s="35"/>
      <c r="AQ38" s="35"/>
      <c r="AR38" s="35"/>
      <c r="AS38" s="35"/>
      <c r="AT38" s="35"/>
      <c r="AU38" s="35"/>
      <c r="AV38" s="35"/>
      <c r="AW38" s="35"/>
      <c r="AX38" s="35"/>
      <c r="AY38" s="35"/>
      <c r="AZ38" s="35"/>
      <c r="BA38" s="38"/>
      <c r="BB38" s="39"/>
      <c r="BC38" s="26"/>
      <c r="IE38" s="12">
        <v>1.01</v>
      </c>
      <c r="IF38" s="12" t="s">
        <v>31</v>
      </c>
      <c r="IG38" s="12" t="s">
        <v>27</v>
      </c>
      <c r="IH38" s="12">
        <v>123.223</v>
      </c>
      <c r="II38" s="12" t="s">
        <v>29</v>
      </c>
    </row>
    <row r="39" spans="1:243" s="11" customFormat="1" ht="28.5" customHeight="1">
      <c r="A39" s="29">
        <v>14.01</v>
      </c>
      <c r="B39" s="30" t="s">
        <v>55</v>
      </c>
      <c r="C39" s="31" t="s">
        <v>28</v>
      </c>
      <c r="D39" s="36">
        <v>572</v>
      </c>
      <c r="E39" s="54" t="s">
        <v>44</v>
      </c>
      <c r="F39" s="40">
        <v>93.7</v>
      </c>
      <c r="G39" s="35"/>
      <c r="H39" s="32"/>
      <c r="I39" s="52" t="s">
        <v>30</v>
      </c>
      <c r="J39" s="53">
        <f>IF(I39="Less(-)",-1,1)</f>
        <v>1</v>
      </c>
      <c r="K39" s="35" t="s">
        <v>36</v>
      </c>
      <c r="L39" s="35" t="s">
        <v>6</v>
      </c>
      <c r="M39" s="37"/>
      <c r="N39" s="35"/>
      <c r="O39" s="35"/>
      <c r="P39" s="35"/>
      <c r="Q39" s="35"/>
      <c r="R39" s="35"/>
      <c r="S39" s="35"/>
      <c r="T39" s="35"/>
      <c r="U39" s="35"/>
      <c r="V39" s="35"/>
      <c r="W39" s="35"/>
      <c r="X39" s="35"/>
      <c r="Y39" s="35"/>
      <c r="Z39" s="35"/>
      <c r="AA39" s="35"/>
      <c r="AB39" s="35"/>
      <c r="AC39" s="35"/>
      <c r="AD39" s="35"/>
      <c r="AE39" s="35"/>
      <c r="AF39" s="35"/>
      <c r="AG39" s="35"/>
      <c r="AH39" s="35"/>
      <c r="AI39" s="35"/>
      <c r="AJ39" s="35"/>
      <c r="AK39" s="35"/>
      <c r="AL39" s="35"/>
      <c r="AM39" s="35"/>
      <c r="AN39" s="35"/>
      <c r="AO39" s="35"/>
      <c r="AP39" s="35"/>
      <c r="AQ39" s="35"/>
      <c r="AR39" s="35"/>
      <c r="AS39" s="35"/>
      <c r="AT39" s="35"/>
      <c r="AU39" s="35"/>
      <c r="AV39" s="35"/>
      <c r="AW39" s="35"/>
      <c r="AX39" s="35"/>
      <c r="AY39" s="35"/>
      <c r="AZ39" s="35"/>
      <c r="BA39" s="38">
        <f>total_amount_ba($B$2,$D$2,D39,F39,J39,K39,M39)</f>
        <v>53596.4</v>
      </c>
      <c r="BB39" s="39">
        <f>BA39+SUM(N39:AZ39)</f>
        <v>53596.4</v>
      </c>
      <c r="BC39" s="26" t="str">
        <f>SpellNumber(L39,BB39)</f>
        <v>INR  Fifty Three Thousand Five Hundred &amp; Ninety Six  and Paise Forty Only</v>
      </c>
      <c r="IE39" s="12">
        <v>1.01</v>
      </c>
      <c r="IF39" s="12" t="s">
        <v>31</v>
      </c>
      <c r="IG39" s="12" t="s">
        <v>27</v>
      </c>
      <c r="IH39" s="12">
        <v>123.223</v>
      </c>
      <c r="II39" s="12" t="s">
        <v>29</v>
      </c>
    </row>
    <row r="40" spans="1:243" s="11" customFormat="1" ht="30.75" customHeight="1">
      <c r="A40" s="29">
        <v>15</v>
      </c>
      <c r="B40" s="30" t="s">
        <v>81</v>
      </c>
      <c r="C40" s="31" t="s">
        <v>28</v>
      </c>
      <c r="D40" s="36"/>
      <c r="E40" s="54"/>
      <c r="F40" s="40"/>
      <c r="G40" s="35"/>
      <c r="H40" s="32"/>
      <c r="I40" s="52"/>
      <c r="J40" s="53"/>
      <c r="K40" s="35"/>
      <c r="L40" s="35"/>
      <c r="M40" s="37"/>
      <c r="N40" s="35"/>
      <c r="O40" s="35"/>
      <c r="P40" s="35"/>
      <c r="Q40" s="35"/>
      <c r="R40" s="35"/>
      <c r="S40" s="35"/>
      <c r="T40" s="35"/>
      <c r="U40" s="35"/>
      <c r="V40" s="35"/>
      <c r="W40" s="35"/>
      <c r="X40" s="35"/>
      <c r="Y40" s="35"/>
      <c r="Z40" s="35"/>
      <c r="AA40" s="35"/>
      <c r="AB40" s="35"/>
      <c r="AC40" s="35"/>
      <c r="AD40" s="35"/>
      <c r="AE40" s="35"/>
      <c r="AF40" s="35"/>
      <c r="AG40" s="35"/>
      <c r="AH40" s="35"/>
      <c r="AI40" s="35"/>
      <c r="AJ40" s="35"/>
      <c r="AK40" s="35"/>
      <c r="AL40" s="35"/>
      <c r="AM40" s="35"/>
      <c r="AN40" s="35"/>
      <c r="AO40" s="35"/>
      <c r="AP40" s="35"/>
      <c r="AQ40" s="35"/>
      <c r="AR40" s="35"/>
      <c r="AS40" s="35"/>
      <c r="AT40" s="35"/>
      <c r="AU40" s="35"/>
      <c r="AV40" s="35"/>
      <c r="AW40" s="35"/>
      <c r="AX40" s="35"/>
      <c r="AY40" s="35"/>
      <c r="AZ40" s="35"/>
      <c r="BA40" s="38"/>
      <c r="BB40" s="39"/>
      <c r="BC40" s="26"/>
      <c r="IE40" s="12">
        <v>1.01</v>
      </c>
      <c r="IF40" s="12" t="s">
        <v>31</v>
      </c>
      <c r="IG40" s="12" t="s">
        <v>27</v>
      </c>
      <c r="IH40" s="12">
        <v>123.223</v>
      </c>
      <c r="II40" s="12" t="s">
        <v>29</v>
      </c>
    </row>
    <row r="41" spans="1:243" s="11" customFormat="1" ht="30.75" customHeight="1">
      <c r="A41" s="29">
        <v>15.01</v>
      </c>
      <c r="B41" s="30" t="s">
        <v>82</v>
      </c>
      <c r="C41" s="31" t="s">
        <v>28</v>
      </c>
      <c r="D41" s="36">
        <v>200</v>
      </c>
      <c r="E41" s="54" t="s">
        <v>44</v>
      </c>
      <c r="F41" s="40">
        <v>33.35</v>
      </c>
      <c r="G41" s="35"/>
      <c r="H41" s="32"/>
      <c r="I41" s="52" t="s">
        <v>30</v>
      </c>
      <c r="J41" s="53">
        <f>IF(I41="Less(-)",-1,1)</f>
        <v>1</v>
      </c>
      <c r="K41" s="35" t="s">
        <v>36</v>
      </c>
      <c r="L41" s="35" t="s">
        <v>6</v>
      </c>
      <c r="M41" s="37"/>
      <c r="N41" s="35"/>
      <c r="O41" s="35"/>
      <c r="P41" s="35"/>
      <c r="Q41" s="35"/>
      <c r="R41" s="35"/>
      <c r="S41" s="35"/>
      <c r="T41" s="35"/>
      <c r="U41" s="35"/>
      <c r="V41" s="35"/>
      <c r="W41" s="35"/>
      <c r="X41" s="35"/>
      <c r="Y41" s="35"/>
      <c r="Z41" s="35"/>
      <c r="AA41" s="35"/>
      <c r="AB41" s="35"/>
      <c r="AC41" s="35"/>
      <c r="AD41" s="35"/>
      <c r="AE41" s="35"/>
      <c r="AF41" s="35"/>
      <c r="AG41" s="35"/>
      <c r="AH41" s="35"/>
      <c r="AI41" s="35"/>
      <c r="AJ41" s="35"/>
      <c r="AK41" s="35"/>
      <c r="AL41" s="35"/>
      <c r="AM41" s="35"/>
      <c r="AN41" s="35"/>
      <c r="AO41" s="35"/>
      <c r="AP41" s="35"/>
      <c r="AQ41" s="35"/>
      <c r="AR41" s="35"/>
      <c r="AS41" s="35"/>
      <c r="AT41" s="35"/>
      <c r="AU41" s="35"/>
      <c r="AV41" s="35"/>
      <c r="AW41" s="35"/>
      <c r="AX41" s="35"/>
      <c r="AY41" s="35"/>
      <c r="AZ41" s="35"/>
      <c r="BA41" s="38">
        <f>total_amount_ba($B$2,$D$2,D41,F41,J41,K41,M41)</f>
        <v>6670</v>
      </c>
      <c r="BB41" s="39">
        <f>BA41+SUM(N41:AZ41)</f>
        <v>6670</v>
      </c>
      <c r="BC41" s="26" t="str">
        <f>SpellNumber(L41,BB41)</f>
        <v>INR  Six Thousand Six Hundred &amp; Seventy  Only</v>
      </c>
      <c r="IE41" s="12">
        <v>1.01</v>
      </c>
      <c r="IF41" s="12" t="s">
        <v>31</v>
      </c>
      <c r="IG41" s="12" t="s">
        <v>27</v>
      </c>
      <c r="IH41" s="12">
        <v>123.223</v>
      </c>
      <c r="II41" s="12" t="s">
        <v>29</v>
      </c>
    </row>
    <row r="42" spans="1:243" s="11" customFormat="1" ht="25.5">
      <c r="A42" s="29">
        <v>16</v>
      </c>
      <c r="B42" s="28" t="s">
        <v>89</v>
      </c>
      <c r="C42" s="31" t="s">
        <v>28</v>
      </c>
      <c r="D42" s="36"/>
      <c r="E42" s="51"/>
      <c r="F42" s="36"/>
      <c r="G42" s="35"/>
      <c r="H42" s="32"/>
      <c r="I42" s="52"/>
      <c r="J42" s="53"/>
      <c r="K42" s="35"/>
      <c r="L42" s="35"/>
      <c r="M42" s="37"/>
      <c r="N42" s="35"/>
      <c r="O42" s="35"/>
      <c r="P42" s="35"/>
      <c r="Q42" s="35"/>
      <c r="R42" s="35"/>
      <c r="S42" s="35"/>
      <c r="T42" s="35"/>
      <c r="U42" s="35"/>
      <c r="V42" s="35"/>
      <c r="W42" s="35"/>
      <c r="X42" s="35"/>
      <c r="Y42" s="35"/>
      <c r="Z42" s="35"/>
      <c r="AA42" s="35"/>
      <c r="AB42" s="35"/>
      <c r="AC42" s="35"/>
      <c r="AD42" s="35"/>
      <c r="AE42" s="35"/>
      <c r="AF42" s="35"/>
      <c r="AG42" s="35"/>
      <c r="AH42" s="35"/>
      <c r="AI42" s="35"/>
      <c r="AJ42" s="35"/>
      <c r="AK42" s="35"/>
      <c r="AL42" s="35"/>
      <c r="AM42" s="35"/>
      <c r="AN42" s="35"/>
      <c r="AO42" s="35"/>
      <c r="AP42" s="35"/>
      <c r="AQ42" s="35"/>
      <c r="AR42" s="35"/>
      <c r="AS42" s="35"/>
      <c r="AT42" s="35"/>
      <c r="AU42" s="35"/>
      <c r="AV42" s="35"/>
      <c r="AW42" s="35"/>
      <c r="AX42" s="35"/>
      <c r="AY42" s="35"/>
      <c r="AZ42" s="35"/>
      <c r="BA42" s="38"/>
      <c r="BB42" s="39"/>
      <c r="BC42" s="26"/>
      <c r="IE42" s="12">
        <v>1.01</v>
      </c>
      <c r="IF42" s="12" t="s">
        <v>31</v>
      </c>
      <c r="IG42" s="12" t="s">
        <v>27</v>
      </c>
      <c r="IH42" s="12">
        <v>123.223</v>
      </c>
      <c r="II42" s="12" t="s">
        <v>29</v>
      </c>
    </row>
    <row r="43" spans="1:243" s="11" customFormat="1" ht="24" customHeight="1">
      <c r="A43" s="29">
        <v>16.01</v>
      </c>
      <c r="B43" s="28" t="s">
        <v>83</v>
      </c>
      <c r="C43" s="31" t="s">
        <v>28</v>
      </c>
      <c r="D43" s="36">
        <v>200</v>
      </c>
      <c r="E43" s="51" t="s">
        <v>44</v>
      </c>
      <c r="F43" s="36">
        <v>78.4</v>
      </c>
      <c r="G43" s="35"/>
      <c r="H43" s="32"/>
      <c r="I43" s="52" t="s">
        <v>30</v>
      </c>
      <c r="J43" s="53">
        <f>IF(I43="Less(-)",-1,1)</f>
        <v>1</v>
      </c>
      <c r="K43" s="35" t="s">
        <v>36</v>
      </c>
      <c r="L43" s="35" t="s">
        <v>6</v>
      </c>
      <c r="M43" s="37"/>
      <c r="N43" s="35"/>
      <c r="O43" s="35"/>
      <c r="P43" s="35"/>
      <c r="Q43" s="35"/>
      <c r="R43" s="35"/>
      <c r="S43" s="35"/>
      <c r="T43" s="35"/>
      <c r="U43" s="35"/>
      <c r="V43" s="35"/>
      <c r="W43" s="35"/>
      <c r="X43" s="35"/>
      <c r="Y43" s="35"/>
      <c r="Z43" s="35"/>
      <c r="AA43" s="35"/>
      <c r="AB43" s="35"/>
      <c r="AC43" s="35"/>
      <c r="AD43" s="35"/>
      <c r="AE43" s="35"/>
      <c r="AF43" s="35"/>
      <c r="AG43" s="35"/>
      <c r="AH43" s="35"/>
      <c r="AI43" s="35"/>
      <c r="AJ43" s="35"/>
      <c r="AK43" s="35"/>
      <c r="AL43" s="35"/>
      <c r="AM43" s="35"/>
      <c r="AN43" s="35"/>
      <c r="AO43" s="35"/>
      <c r="AP43" s="35"/>
      <c r="AQ43" s="35"/>
      <c r="AR43" s="35"/>
      <c r="AS43" s="35"/>
      <c r="AT43" s="35"/>
      <c r="AU43" s="35"/>
      <c r="AV43" s="35"/>
      <c r="AW43" s="35"/>
      <c r="AX43" s="35"/>
      <c r="AY43" s="35"/>
      <c r="AZ43" s="35"/>
      <c r="BA43" s="38">
        <f>total_amount_ba($B$2,$D$2,D43,F43,J43,K43,M43)</f>
        <v>15680</v>
      </c>
      <c r="BB43" s="39">
        <f>BA43+SUM(N43:AZ43)</f>
        <v>15680</v>
      </c>
      <c r="BC43" s="26" t="str">
        <f>SpellNumber(L43,BB43)</f>
        <v>INR  Fifteen Thousand Six Hundred &amp; Eighty  Only</v>
      </c>
      <c r="IE43" s="12">
        <v>1.01</v>
      </c>
      <c r="IF43" s="12" t="s">
        <v>31</v>
      </c>
      <c r="IG43" s="12" t="s">
        <v>27</v>
      </c>
      <c r="IH43" s="12">
        <v>123.223</v>
      </c>
      <c r="II43" s="12" t="s">
        <v>29</v>
      </c>
    </row>
    <row r="44" spans="1:243" s="11" customFormat="1" ht="30.75" customHeight="1">
      <c r="A44" s="29">
        <v>17</v>
      </c>
      <c r="B44" s="28" t="s">
        <v>84</v>
      </c>
      <c r="C44" s="31" t="s">
        <v>28</v>
      </c>
      <c r="D44" s="59">
        <v>2</v>
      </c>
      <c r="E44" s="51" t="s">
        <v>88</v>
      </c>
      <c r="F44" s="36">
        <v>339</v>
      </c>
      <c r="G44" s="35"/>
      <c r="H44" s="32"/>
      <c r="I44" s="52" t="s">
        <v>30</v>
      </c>
      <c r="J44" s="53">
        <f>IF(I44="Less(-)",-1,1)</f>
        <v>1</v>
      </c>
      <c r="K44" s="35" t="s">
        <v>36</v>
      </c>
      <c r="L44" s="35" t="s">
        <v>6</v>
      </c>
      <c r="M44" s="37"/>
      <c r="N44" s="35"/>
      <c r="O44" s="35"/>
      <c r="P44" s="35"/>
      <c r="Q44" s="35"/>
      <c r="R44" s="35"/>
      <c r="S44" s="35"/>
      <c r="T44" s="35"/>
      <c r="U44" s="35"/>
      <c r="V44" s="35"/>
      <c r="W44" s="35"/>
      <c r="X44" s="35"/>
      <c r="Y44" s="35"/>
      <c r="Z44" s="35"/>
      <c r="AA44" s="35"/>
      <c r="AB44" s="35"/>
      <c r="AC44" s="35"/>
      <c r="AD44" s="35"/>
      <c r="AE44" s="35"/>
      <c r="AF44" s="35"/>
      <c r="AG44" s="35"/>
      <c r="AH44" s="35"/>
      <c r="AI44" s="35"/>
      <c r="AJ44" s="35"/>
      <c r="AK44" s="35"/>
      <c r="AL44" s="35"/>
      <c r="AM44" s="35"/>
      <c r="AN44" s="35"/>
      <c r="AO44" s="35"/>
      <c r="AP44" s="35"/>
      <c r="AQ44" s="35"/>
      <c r="AR44" s="35"/>
      <c r="AS44" s="35"/>
      <c r="AT44" s="35"/>
      <c r="AU44" s="35"/>
      <c r="AV44" s="35"/>
      <c r="AW44" s="35"/>
      <c r="AX44" s="35"/>
      <c r="AY44" s="35"/>
      <c r="AZ44" s="35"/>
      <c r="BA44" s="38">
        <f>total_amount_ba($B$2,$D$2,D44,F44,J44,K44,M44)</f>
        <v>678</v>
      </c>
      <c r="BB44" s="39">
        <f>BA44+SUM(N44:AZ44)</f>
        <v>678</v>
      </c>
      <c r="BC44" s="26" t="str">
        <f>SpellNumber(L44,BB44)</f>
        <v>INR  Six Hundred &amp; Seventy Eight  Only</v>
      </c>
      <c r="IE44" s="12">
        <v>1.01</v>
      </c>
      <c r="IF44" s="12" t="s">
        <v>31</v>
      </c>
      <c r="IG44" s="12" t="s">
        <v>27</v>
      </c>
      <c r="IH44" s="12">
        <v>123.223</v>
      </c>
      <c r="II44" s="12" t="s">
        <v>29</v>
      </c>
    </row>
    <row r="45" spans="1:243" s="11" customFormat="1" ht="34.5" customHeight="1">
      <c r="A45" s="41" t="s">
        <v>34</v>
      </c>
      <c r="B45" s="41"/>
      <c r="C45" s="26"/>
      <c r="D45" s="52"/>
      <c r="E45" s="52"/>
      <c r="F45" s="52"/>
      <c r="G45" s="52"/>
      <c r="H45" s="55"/>
      <c r="I45" s="55"/>
      <c r="J45" s="55"/>
      <c r="K45" s="55"/>
      <c r="L45" s="52"/>
      <c r="M45" s="53"/>
      <c r="N45" s="53"/>
      <c r="O45" s="53"/>
      <c r="P45" s="53"/>
      <c r="Q45" s="53"/>
      <c r="R45" s="53"/>
      <c r="S45" s="53"/>
      <c r="T45" s="53"/>
      <c r="U45" s="53"/>
      <c r="V45" s="53"/>
      <c r="W45" s="53"/>
      <c r="X45" s="53"/>
      <c r="Y45" s="53"/>
      <c r="Z45" s="53"/>
      <c r="AA45" s="53"/>
      <c r="AB45" s="53"/>
      <c r="AC45" s="53"/>
      <c r="AD45" s="53"/>
      <c r="AE45" s="53"/>
      <c r="AF45" s="53"/>
      <c r="AG45" s="53"/>
      <c r="AH45" s="53"/>
      <c r="AI45" s="53"/>
      <c r="AJ45" s="53"/>
      <c r="AK45" s="53"/>
      <c r="AL45" s="53"/>
      <c r="AM45" s="53"/>
      <c r="AN45" s="53"/>
      <c r="AO45" s="53"/>
      <c r="AP45" s="53"/>
      <c r="AQ45" s="53"/>
      <c r="AR45" s="53"/>
      <c r="AS45" s="53"/>
      <c r="AT45" s="53"/>
      <c r="AU45" s="53"/>
      <c r="AV45" s="53"/>
      <c r="AW45" s="53"/>
      <c r="AX45" s="53"/>
      <c r="AY45" s="53"/>
      <c r="AZ45" s="53"/>
      <c r="BA45" s="50">
        <f>SUM(BA13:BA13)</f>
        <v>0</v>
      </c>
      <c r="BB45" s="50">
        <f>SUM(BB13:BB44)</f>
        <v>665462.95</v>
      </c>
      <c r="BC45" s="26" t="str">
        <f>SpellNumber($E$2,BB45)</f>
        <v>INR  Six Lakh Sixty Five Thousand Four Hundred &amp; Sixty Two  and Paise Ninety Five Only</v>
      </c>
      <c r="IE45" s="12">
        <v>4</v>
      </c>
      <c r="IF45" s="12" t="s">
        <v>32</v>
      </c>
      <c r="IG45" s="12" t="s">
        <v>33</v>
      </c>
      <c r="IH45" s="12">
        <v>10</v>
      </c>
      <c r="II45" s="12" t="s">
        <v>29</v>
      </c>
    </row>
    <row r="46" spans="1:243" s="13" customFormat="1" ht="33.75" customHeight="1">
      <c r="A46" s="41" t="s">
        <v>38</v>
      </c>
      <c r="B46" s="41"/>
      <c r="C46" s="42"/>
      <c r="D46" s="43"/>
      <c r="E46" s="44" t="s">
        <v>41</v>
      </c>
      <c r="F46" s="45"/>
      <c r="G46" s="46"/>
      <c r="H46" s="34"/>
      <c r="I46" s="34"/>
      <c r="J46" s="34"/>
      <c r="K46" s="43"/>
      <c r="L46" s="47"/>
      <c r="M46" s="48"/>
      <c r="N46" s="34"/>
      <c r="O46" s="33"/>
      <c r="P46" s="33"/>
      <c r="Q46" s="33"/>
      <c r="R46" s="33"/>
      <c r="S46" s="33"/>
      <c r="T46" s="34"/>
      <c r="U46" s="34"/>
      <c r="V46" s="34"/>
      <c r="W46" s="34"/>
      <c r="X46" s="34"/>
      <c r="Y46" s="34"/>
      <c r="Z46" s="34"/>
      <c r="AA46" s="34"/>
      <c r="AB46" s="34"/>
      <c r="AC46" s="34"/>
      <c r="AD46" s="34"/>
      <c r="AE46" s="34"/>
      <c r="AF46" s="34"/>
      <c r="AG46" s="34"/>
      <c r="AH46" s="34"/>
      <c r="AI46" s="34"/>
      <c r="AJ46" s="34"/>
      <c r="AK46" s="34"/>
      <c r="AL46" s="34"/>
      <c r="AM46" s="34"/>
      <c r="AN46" s="34"/>
      <c r="AO46" s="34"/>
      <c r="AP46" s="34"/>
      <c r="AQ46" s="34"/>
      <c r="AR46" s="34"/>
      <c r="AS46" s="34"/>
      <c r="AT46" s="34"/>
      <c r="AU46" s="34"/>
      <c r="AV46" s="34"/>
      <c r="AW46" s="34"/>
      <c r="AX46" s="34"/>
      <c r="AY46" s="34"/>
      <c r="AZ46" s="34"/>
      <c r="BA46" s="49">
        <f>IF(ISBLANK(F46),0,IF(E46="Excess (+)",ROUND(BA45+(BA45*F46),2),IF(E46="Less (-)",ROUND(BA45+(BA45*F46*(-1)),2),IF(E46="At Par",BA45,0))))</f>
        <v>0</v>
      </c>
      <c r="BB46" s="50">
        <f>ROUND(BA46,0)</f>
        <v>0</v>
      </c>
      <c r="BC46" s="26" t="str">
        <f>SpellNumber($E$2,BA46)</f>
        <v>INR Zero Only</v>
      </c>
      <c r="IE46" s="14"/>
      <c r="IF46" s="14"/>
      <c r="IG46" s="14"/>
      <c r="IH46" s="14"/>
      <c r="II46" s="14"/>
    </row>
    <row r="47" spans="1:243" s="13" customFormat="1" ht="41.25" customHeight="1">
      <c r="A47" s="27" t="s">
        <v>37</v>
      </c>
      <c r="B47" s="27"/>
      <c r="C47" s="63" t="str">
        <f>SpellNumber($E$2,BA46)</f>
        <v>INR Zero Only</v>
      </c>
      <c r="D47" s="63"/>
      <c r="E47" s="63"/>
      <c r="F47" s="63"/>
      <c r="G47" s="63"/>
      <c r="H47" s="63"/>
      <c r="I47" s="63"/>
      <c r="J47" s="63"/>
      <c r="K47" s="63"/>
      <c r="L47" s="63"/>
      <c r="M47" s="63"/>
      <c r="N47" s="63"/>
      <c r="O47" s="63"/>
      <c r="P47" s="63"/>
      <c r="Q47" s="63"/>
      <c r="R47" s="63"/>
      <c r="S47" s="63"/>
      <c r="T47" s="63"/>
      <c r="U47" s="63"/>
      <c r="V47" s="63"/>
      <c r="W47" s="63"/>
      <c r="X47" s="63"/>
      <c r="Y47" s="63"/>
      <c r="Z47" s="63"/>
      <c r="AA47" s="63"/>
      <c r="AB47" s="63"/>
      <c r="AC47" s="63"/>
      <c r="AD47" s="63"/>
      <c r="AE47" s="63"/>
      <c r="AF47" s="63"/>
      <c r="AG47" s="63"/>
      <c r="AH47" s="63"/>
      <c r="AI47" s="63"/>
      <c r="AJ47" s="63"/>
      <c r="AK47" s="63"/>
      <c r="AL47" s="63"/>
      <c r="AM47" s="63"/>
      <c r="AN47" s="63"/>
      <c r="AO47" s="63"/>
      <c r="AP47" s="63"/>
      <c r="AQ47" s="63"/>
      <c r="AR47" s="63"/>
      <c r="AS47" s="63"/>
      <c r="AT47" s="63"/>
      <c r="AU47" s="63"/>
      <c r="AV47" s="63"/>
      <c r="AW47" s="63"/>
      <c r="AX47" s="63"/>
      <c r="AY47" s="63"/>
      <c r="AZ47" s="63"/>
      <c r="BA47" s="63"/>
      <c r="BB47" s="63"/>
      <c r="BC47" s="63"/>
      <c r="IE47" s="14"/>
      <c r="IF47" s="14"/>
      <c r="IG47" s="14"/>
      <c r="IH47" s="14"/>
      <c r="II47" s="14"/>
    </row>
    <row r="48" spans="3:243" s="9" customFormat="1" ht="15">
      <c r="C48" s="15"/>
      <c r="D48" s="15"/>
      <c r="E48" s="15"/>
      <c r="F48" s="15"/>
      <c r="G48" s="15"/>
      <c r="H48" s="15"/>
      <c r="I48" s="15"/>
      <c r="J48" s="15"/>
      <c r="K48" s="15"/>
      <c r="L48" s="15"/>
      <c r="M48" s="15"/>
      <c r="O48" s="15"/>
      <c r="BA48" s="15"/>
      <c r="BC48" s="15"/>
      <c r="IE48" s="10"/>
      <c r="IF48" s="10"/>
      <c r="IG48" s="10"/>
      <c r="IH48" s="10"/>
      <c r="II48" s="10"/>
    </row>
    <row r="49" ht="15"/>
    <row r="50" ht="15"/>
    <row r="51" ht="15"/>
    <row r="52" ht="15"/>
    <row r="53" ht="15"/>
    <row r="54" ht="15"/>
    <row r="55" ht="15"/>
    <row r="56" ht="15"/>
    <row r="57" ht="15"/>
    <row r="58" ht="15"/>
    <row r="59" ht="15"/>
    <row r="60" ht="15"/>
    <row r="61" ht="15"/>
    <row r="62" ht="15"/>
    <row r="63" ht="15"/>
    <row r="64" ht="15"/>
    <row r="65" ht="15"/>
    <row r="66" ht="15"/>
    <row r="67" ht="15"/>
    <row r="68" ht="15"/>
    <row r="69" ht="15"/>
    <row r="70" ht="15"/>
    <row r="71" ht="15"/>
    <row r="73" ht="15"/>
    <row r="74" ht="15"/>
  </sheetData>
  <sheetProtection password="CB5E" sheet="1" selectLockedCells="1"/>
  <mergeCells count="8">
    <mergeCell ref="C47:BC47"/>
    <mergeCell ref="A9:BC9"/>
    <mergeCell ref="A1:L1"/>
    <mergeCell ref="A4:BC4"/>
    <mergeCell ref="A5:BC5"/>
    <mergeCell ref="A6:BC6"/>
    <mergeCell ref="A7:BC7"/>
    <mergeCell ref="B8:BC8"/>
  </mergeCells>
  <dataValidations count="20">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46">
      <formula1>IF(E46="Select",-1,IF(E46="At Par",0,0))</formula1>
      <formula2>IF(E46="Select",-1,IF(E46="At Par",0,0.99))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46">
      <formula1>0</formula1>
      <formula2>IF(E46&lt;&gt;"Select",99.9,0)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46">
      <formula1>0</formula1>
      <formula2>99.9</formula2>
    </dataValidation>
    <dataValidation type="list" allowBlank="1" showInputMessage="1" showErrorMessage="1" sqref="E46">
      <formula1>"Select, Excess (+), Less (-)"</formula1>
    </dataValidation>
    <dataValidation type="decimal" allowBlank="1" showInputMessage="1" showErrorMessage="1" promptTitle="Rate Entry" prompt="Please enter VAT charges in Rupees for this item. " errorTitle="Invaid Entry" error="Only Numeric Values are allowed. " sqref="M13:M44">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44">
      <formula1>0</formula1>
      <formula2>999999999999999</formula2>
    </dataValidation>
    <dataValidation type="list" allowBlank="1" showInputMessage="1" showErrorMessage="1" sqref="L13:L44">
      <formula1>"INR"</formula1>
    </dataValidation>
    <dataValidation type="list" allowBlank="1" showInputMessage="1" showErrorMessage="1" sqref="D2">
      <formula1>"INR Only, INR and Other Currency"</formula1>
    </dataValidation>
    <dataValidation type="list" allowBlank="1" showInputMessage="1" showErrorMessage="1" sqref="B2">
      <formula1>"Item Rate, Percentage, Item Wise"</formula1>
    </dataValidation>
    <dataValidation type="decimal" allowBlank="1" showInputMessage="1" showErrorMessage="1" promptTitle="Quantity" prompt="Please enter the Quantity for this item. " errorTitle="Invalid Entry" error="Only Numeric Values are allowed. " sqref="D13:D44 F13:F44">
      <formula1>0</formula1>
      <formula2>999999999999999</formula2>
    </dataValidation>
    <dataValidation allowBlank="1" showInputMessage="1" showErrorMessage="1" promptTitle="Units" prompt="Please enter Units in text" sqref="E13:E44"/>
    <dataValidation type="decimal" allowBlank="1" showInputMessage="1" showErrorMessage="1" promptTitle="Rate Entry" prompt="Please enter the Inspection Charges in Rupees for this item. " errorTitle="Invaid Entry" error="Only Numeric Values are allowed. " sqref="Q13:Q44">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44">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O44">
      <formula1>0</formula1>
      <formula2>999999999999999</formula2>
    </dataValidation>
    <dataValidation allowBlank="1" showInputMessage="1" showErrorMessage="1" promptTitle="Itemcode/Make" prompt="Please enter text" sqref="C13:C44"/>
    <dataValidation type="decimal" allowBlank="1" showInputMessage="1" showErrorMessage="1" errorTitle="Invalid Entry" error="Only Numeric Values are allowed. " sqref="A13:A44">
      <formula1>0</formula1>
      <formula2>999999999999999</formula2>
    </dataValidation>
    <dataValidation type="list" showInputMessage="1" showErrorMessage="1" sqref="I13:I44">
      <formula1>"Excess(+), Less(-)"</formula1>
    </dataValidation>
    <dataValidation allowBlank="1" showInputMessage="1" showErrorMessage="1" promptTitle="Addition / Deduction" prompt="Please Choose the correct One" sqref="J13:J44"/>
    <dataValidation type="list" allowBlank="1" showInputMessage="1" showErrorMessage="1" sqref="C2">
      <formula1>"Normal, SingleWindow, Alternate"</formula1>
    </dataValidation>
    <dataValidation type="list" allowBlank="1" showInputMessage="1" showErrorMessage="1" sqref="K13:K44">
      <formula1>"Partial Conversion, Full Conversion"</formula1>
    </dataValidation>
  </dataValidations>
  <printOptions/>
  <pageMargins left="0.7" right="0.7" top="0.75" bottom="0.75" header="0.3" footer="0.3"/>
  <pageSetup horizontalDpi="600" verticalDpi="6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27" sqref="E27"/>
    </sheetView>
  </sheetViews>
  <sheetFormatPr defaultColWidth="9.140625" defaultRowHeight="15"/>
  <sheetData>
    <row r="6" spans="5:11" ht="15">
      <c r="E6" s="73" t="s">
        <v>2</v>
      </c>
      <c r="F6" s="73"/>
      <c r="G6" s="73"/>
      <c r="H6" s="73"/>
      <c r="I6" s="73"/>
      <c r="J6" s="73"/>
      <c r="K6" s="73"/>
    </row>
    <row r="7" spans="5:11" ht="15">
      <c r="E7" s="73"/>
      <c r="F7" s="73"/>
      <c r="G7" s="73"/>
      <c r="H7" s="73"/>
      <c r="I7" s="73"/>
      <c r="J7" s="73"/>
      <c r="K7" s="73"/>
    </row>
    <row r="8" spans="5:11" ht="15">
      <c r="E8" s="73"/>
      <c r="F8" s="73"/>
      <c r="G8" s="73"/>
      <c r="H8" s="73"/>
      <c r="I8" s="73"/>
      <c r="J8" s="73"/>
      <c r="K8" s="73"/>
    </row>
    <row r="9" spans="5:11" ht="15">
      <c r="E9" s="73"/>
      <c r="F9" s="73"/>
      <c r="G9" s="73"/>
      <c r="H9" s="73"/>
      <c r="I9" s="73"/>
      <c r="J9" s="73"/>
      <c r="K9" s="73"/>
    </row>
    <row r="10" spans="5:11" ht="15">
      <c r="E10" s="73"/>
      <c r="F10" s="73"/>
      <c r="G10" s="73"/>
      <c r="H10" s="73"/>
      <c r="I10" s="73"/>
      <c r="J10" s="73"/>
      <c r="K10" s="73"/>
    </row>
    <row r="11" spans="5:11" ht="15">
      <c r="E11" s="73"/>
      <c r="F11" s="73"/>
      <c r="G11" s="73"/>
      <c r="H11" s="73"/>
      <c r="I11" s="73"/>
      <c r="J11" s="73"/>
      <c r="K11" s="73"/>
    </row>
    <row r="12" spans="5:11" ht="15">
      <c r="E12" s="73"/>
      <c r="F12" s="73"/>
      <c r="G12" s="73"/>
      <c r="H12" s="73"/>
      <c r="I12" s="73"/>
      <c r="J12" s="73"/>
      <c r="K12" s="73"/>
    </row>
    <row r="13" spans="5:11" ht="15">
      <c r="E13" s="73"/>
      <c r="F13" s="73"/>
      <c r="G13" s="73"/>
      <c r="H13" s="73"/>
      <c r="I13" s="73"/>
      <c r="J13" s="73"/>
      <c r="K13" s="73"/>
    </row>
    <row r="14" spans="5:11" ht="15">
      <c r="E14" s="73"/>
      <c r="F14" s="73"/>
      <c r="G14" s="73"/>
      <c r="H14" s="73"/>
      <c r="I14" s="73"/>
      <c r="J14" s="73"/>
      <c r="K14" s="73"/>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Rajesh Prasad</cp:lastModifiedBy>
  <cp:lastPrinted>2015-01-07T05:41:29Z</cp:lastPrinted>
  <dcterms:created xsi:type="dcterms:W3CDTF">2009-01-30T06:42:42Z</dcterms:created>
  <dcterms:modified xsi:type="dcterms:W3CDTF">2018-07-06T06:48:20Z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