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<sst xmlns="http://schemas.openxmlformats.org/spreadsheetml/2006/main" count="106" uniqueCount="55">
  <si>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</si>
  <si>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</si>
  <si>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</si>
  <si>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</si>
  <si>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</si>
  <si>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</si>
  <si>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</si>
  <si>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</si>
  <si>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</si>
  <si>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</si>
  <si>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</si>
  <si>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</si>
  <si>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</si>
  <si>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</si>
  <si>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</si>
  <si>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</si>
  <si>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</si>
  <si>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</si>
  <si>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</si>
  <si>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</si>
  <si>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</si>
  <si>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</si>
  <si>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</si>
  <si>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</si>
  <si>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</si>
  <si>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</si>
  <si>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</si>
  <si>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</si>
  <si>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</si>
  <si>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</si>
  <si>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BI01010001010000000000000515BI0100001116</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</si>
  <si>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</si>
  <si>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</si>
  <si>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</si>
  <si>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</si>
  <si>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</si>
  <si>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</si>
  <si>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</si>
  <si>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</si>
  <si>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</si>
  <si>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</si>
  <si>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</si>
  <si>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</si>
  <si>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</si>
  <si>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</si>
  <si>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</si>
  <si>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</si>
  <si>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</si>
  <si>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</si>
  <si>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</si>
  <si>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r>
      <t xml:space="preserve">TOTAL AMOUNT  Without Taxes
in
</t>
    </r>
    <r>
      <rPr>
        <b/>
        <sz val="9"/>
        <color indexed="10"/>
        <rFont val="Arial"/>
        <family val="2"/>
      </rPr>
      <t>Rs.      P</t>
    </r>
  </si>
  <si>
    <t>Name of Work: AOMC of 01 Nos 33/11kV PSS and 06 nos 11/0.433kV DSS (DSS-A, DSS-B, Vivekanand, IT-OLD, Dhanrajgiri, Food Science) &amp; Centralized SCADA system (upto 11kV) of IIT(BHU), VARANASI.</t>
  </si>
  <si>
    <t>Contract No:  IIT(BHU)/IWD/ET/03/ 2018-19/879 dt 06.07.2018</t>
  </si>
  <si>
    <t>Annual Operation &amp; Maintenance Contract for round the clock services for 01 No. 33/11kV PSS (with GIS Panels &amp; AIS), 06 Nos. 11kV/433V DSS (DSS-A,DSS-B, Vivekanand , IT-OLD, Dhanrajgiri, Food Science) &amp; Centralized SCADA system (upto 11kV) at IIT(BHU) campus, Varanasi U.P.</t>
  </si>
  <si>
    <t>Job</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</si>
</sst>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5">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b/>
      <sz val="9"/>
      <color indexed="18"/>
      <name val="Arial"/>
      <family val="2"/>
    </font>
    <font>
      <sz val="9"/>
      <color indexed="8"/>
      <name val="Courier New"/>
      <family val="3"/>
    </font>
    <font>
      <sz val="9"/>
      <color indexed="31"/>
      <name val="Arial"/>
      <family val="2"/>
    </font>
    <font>
      <b/>
      <sz val="9"/>
      <color indexed="16"/>
      <name val="Arial"/>
      <family val="2"/>
    </font>
    <font>
      <b/>
      <sz val="9"/>
      <color indexed="57"/>
      <name val="Arial"/>
      <family val="2"/>
    </font>
    <font>
      <sz val="12"/>
      <color indexed="8"/>
      <name val="Bookman Old Style"/>
      <family val="1"/>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b/>
      <sz val="9"/>
      <color rgb="FF000066"/>
      <name val="Arial"/>
      <family val="2"/>
    </font>
    <font>
      <sz val="9"/>
      <color rgb="FF000000"/>
      <name val="Courier New"/>
      <family val="3"/>
    </font>
    <font>
      <sz val="9"/>
      <color theme="4" tint="0.7999799847602844"/>
      <name val="Arial"/>
      <family val="2"/>
    </font>
    <font>
      <b/>
      <sz val="9"/>
      <color rgb="FF800000"/>
      <name val="Arial"/>
      <family val="2"/>
    </font>
    <font>
      <b/>
      <sz val="9"/>
      <color theme="6" tint="-0.4999699890613556"/>
      <name val="Arial"/>
      <family val="2"/>
    </font>
    <font>
      <sz val="12"/>
      <color theme="1"/>
      <name val="Bookman Old Style"/>
      <family val="1"/>
    </font>
    <font>
      <b/>
      <u val="single"/>
      <sz val="9"/>
      <color rgb="FFFF0000"/>
      <name val="Arial"/>
      <family val="2"/>
    </font>
    <font>
      <b/>
      <u val="single"/>
      <sz val="9"/>
      <color theme="0" tint="-0.4999699890613556"/>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medium"/>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9">
    <xf numFmtId="0" fontId="0" fillId="0" borderId="0" xfId="0" applyFont="1" applyAlignment="1">
      <alignment/>
    </xf>
    <xf numFmtId="0" fontId="2" fillId="0" borderId="0" xfId="57" applyNumberFormat="1" applyFont="1" applyFill="1" applyBorder="1" applyAlignment="1">
      <alignment vertical="center"/>
      <protection/>
    </xf>
    <xf numFmtId="0" fontId="61"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0" xfId="57" applyNumberFormat="1" applyFont="1" applyFill="1">
      <alignment/>
      <protection/>
    </xf>
    <xf numFmtId="0" fontId="61" fillId="0" borderId="0" xfId="57" applyNumberFormat="1" applyFont="1" applyFill="1">
      <alignment/>
      <protection/>
    </xf>
    <xf numFmtId="0" fontId="2"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9" applyNumberFormat="1" applyFont="1" applyFill="1" applyBorder="1" applyAlignment="1">
      <alignment horizontal="center" vertical="top" wrapText="1"/>
      <protection/>
    </xf>
    <xf numFmtId="0" fontId="66" fillId="0" borderId="11" xfId="59" applyNumberFormat="1" applyFont="1" applyFill="1" applyBorder="1" applyAlignment="1">
      <alignment vertical="top" wrapText="1"/>
      <protection/>
    </xf>
    <xf numFmtId="0" fontId="12" fillId="0" borderId="13" xfId="57" applyNumberFormat="1" applyFont="1" applyFill="1" applyBorder="1" applyAlignment="1">
      <alignment horizontal="center" vertical="top" wrapText="1"/>
      <protection/>
    </xf>
    <xf numFmtId="0" fontId="11" fillId="0" borderId="13" xfId="59" applyNumberFormat="1" applyFont="1" applyFill="1" applyBorder="1" applyAlignment="1">
      <alignment horizontal="center" vertical="top"/>
      <protection/>
    </xf>
    <xf numFmtId="0" fontId="67" fillId="0" borderId="13" xfId="59" applyNumberFormat="1" applyFont="1" applyFill="1" applyBorder="1" applyAlignment="1">
      <alignment horizontal="left" wrapText="1" readingOrder="1"/>
      <protection/>
    </xf>
    <xf numFmtId="0" fontId="11" fillId="0" borderId="13" xfId="59" applyNumberFormat="1" applyFont="1" applyFill="1" applyBorder="1" applyAlignment="1">
      <alignment vertical="top" wrapText="1"/>
      <protection/>
    </xf>
    <xf numFmtId="0" fontId="12" fillId="0" borderId="13" xfId="59" applyNumberFormat="1" applyFont="1" applyFill="1" applyBorder="1" applyAlignment="1">
      <alignment horizontal="left" vertical="top"/>
      <protection/>
    </xf>
    <xf numFmtId="0" fontId="12" fillId="0" borderId="10" xfId="59" applyNumberFormat="1" applyFont="1" applyFill="1" applyBorder="1" applyAlignment="1">
      <alignment horizontal="left" vertical="top"/>
      <protection/>
    </xf>
    <xf numFmtId="0" fontId="11" fillId="0" borderId="12" xfId="59" applyNumberFormat="1" applyFont="1" applyFill="1" applyBorder="1" applyAlignment="1">
      <alignment vertical="top"/>
      <protection/>
    </xf>
    <xf numFmtId="0" fontId="11" fillId="0" borderId="14" xfId="59" applyNumberFormat="1" applyFont="1" applyFill="1" applyBorder="1" applyAlignment="1">
      <alignment vertical="top"/>
      <protection/>
    </xf>
    <xf numFmtId="0" fontId="15" fillId="0" borderId="15" xfId="59" applyNumberFormat="1" applyFont="1" applyFill="1" applyBorder="1" applyAlignment="1">
      <alignment vertical="top"/>
      <protection/>
    </xf>
    <xf numFmtId="0" fontId="11" fillId="0" borderId="15" xfId="59" applyNumberFormat="1" applyFont="1" applyFill="1" applyBorder="1" applyAlignment="1">
      <alignment vertical="top"/>
      <protection/>
    </xf>
    <xf numFmtId="0" fontId="11" fillId="0" borderId="0" xfId="57" applyNumberFormat="1" applyFont="1" applyFill="1" applyAlignment="1">
      <alignment vertical="top"/>
      <protection/>
    </xf>
    <xf numFmtId="2" fontId="15" fillId="0" borderId="13" xfId="59" applyNumberFormat="1" applyFont="1" applyFill="1" applyBorder="1" applyAlignment="1">
      <alignment vertical="top"/>
      <protection/>
    </xf>
    <xf numFmtId="2" fontId="15" fillId="0" borderId="16" xfId="59" applyNumberFormat="1" applyFont="1" applyFill="1" applyBorder="1" applyAlignment="1">
      <alignment vertical="top"/>
      <protection/>
    </xf>
    <xf numFmtId="0" fontId="12" fillId="0" borderId="15" xfId="59"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5" fillId="0" borderId="11" xfId="59" applyNumberFormat="1" applyFont="1" applyFill="1" applyBorder="1" applyAlignment="1" applyProtection="1">
      <alignment vertical="center" wrapText="1"/>
      <protection locked="0"/>
    </xf>
    <xf numFmtId="0" fontId="69" fillId="33" borderId="11" xfId="59" applyNumberFormat="1" applyFont="1" applyFill="1" applyBorder="1" applyAlignment="1" applyProtection="1">
      <alignment vertical="center" wrapText="1"/>
      <protection locked="0"/>
    </xf>
    <xf numFmtId="10" fontId="69" fillId="33" borderId="11" xfId="64" applyNumberFormat="1" applyFont="1" applyFill="1" applyBorder="1" applyAlignment="1" applyProtection="1">
      <alignment horizontal="center" vertical="center"/>
      <protection locked="0"/>
    </xf>
    <xf numFmtId="0" fontId="68" fillId="0" borderId="11" xfId="59" applyNumberFormat="1" applyFont="1" applyFill="1" applyBorder="1" applyAlignment="1">
      <alignment vertical="top"/>
      <protection/>
    </xf>
    <xf numFmtId="0" fontId="11" fillId="0" borderId="11" xfId="57" applyNumberFormat="1" applyFont="1" applyFill="1" applyBorder="1" applyAlignment="1" applyProtection="1">
      <alignment vertical="top"/>
      <protection/>
    </xf>
    <xf numFmtId="0" fontId="15" fillId="0" borderId="11" xfId="64" applyNumberFormat="1" applyFont="1" applyFill="1" applyBorder="1" applyAlignment="1" applyProtection="1">
      <alignment vertical="center" wrapText="1"/>
      <protection locked="0"/>
    </xf>
    <xf numFmtId="0" fontId="15" fillId="0" borderId="11" xfId="59" applyNumberFormat="1" applyFont="1" applyFill="1" applyBorder="1" applyAlignment="1" applyProtection="1">
      <alignment vertical="center" wrapText="1"/>
      <protection/>
    </xf>
    <xf numFmtId="0" fontId="11" fillId="0" borderId="0" xfId="57" applyNumberFormat="1" applyFont="1" applyFill="1" applyAlignment="1" applyProtection="1">
      <alignment vertical="top"/>
      <protection/>
    </xf>
    <xf numFmtId="2" fontId="70" fillId="0" borderId="13" xfId="59" applyNumberFormat="1" applyFont="1" applyFill="1" applyBorder="1" applyAlignment="1">
      <alignment vertical="top"/>
      <protection/>
    </xf>
    <xf numFmtId="2" fontId="15" fillId="0" borderId="17" xfId="59" applyNumberFormat="1" applyFont="1" applyFill="1" applyBorder="1" applyAlignment="1">
      <alignment horizontal="right" vertical="top"/>
      <protection/>
    </xf>
    <xf numFmtId="0" fontId="8" fillId="0" borderId="13" xfId="0" applyFont="1" applyFill="1" applyBorder="1" applyAlignment="1">
      <alignment horizontal="left" vertical="top" wrapText="1"/>
    </xf>
    <xf numFmtId="166" fontId="71" fillId="34" borderId="18" xfId="0" applyNumberFormat="1" applyFont="1" applyFill="1" applyBorder="1" applyAlignment="1">
      <alignment horizontal="center" vertical="center" wrapText="1"/>
    </xf>
    <xf numFmtId="0" fontId="15" fillId="0" borderId="10" xfId="59" applyNumberFormat="1" applyFont="1" applyFill="1" applyBorder="1" applyAlignment="1">
      <alignment horizontal="center" vertical="top" wrapText="1"/>
      <protection/>
    </xf>
    <xf numFmtId="0" fontId="15" fillId="0" borderId="15" xfId="59" applyNumberFormat="1" applyFont="1" applyFill="1" applyBorder="1" applyAlignment="1">
      <alignment horizontal="center" vertical="top" wrapText="1"/>
      <protection/>
    </xf>
    <xf numFmtId="0" fontId="15" fillId="0" borderId="16"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5" xfId="57" applyNumberFormat="1" applyFont="1" applyFill="1" applyBorder="1" applyAlignment="1">
      <alignment horizontal="center" vertical="center" wrapText="1"/>
      <protection/>
    </xf>
    <xf numFmtId="0" fontId="12" fillId="0" borderId="16" xfId="57" applyNumberFormat="1" applyFont="1" applyFill="1" applyBorder="1" applyAlignment="1">
      <alignment horizontal="center" vertical="center" wrapText="1"/>
      <protection/>
    </xf>
    <xf numFmtId="0" fontId="72"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3" fillId="0" borderId="19"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5" xfId="59" applyNumberFormat="1" applyFont="1" applyFill="1" applyBorder="1" applyAlignment="1" applyProtection="1">
      <alignment horizontal="left" vertical="top"/>
      <protection locked="0"/>
    </xf>
    <xf numFmtId="0" fontId="12" fillId="0" borderId="16" xfId="59" applyNumberFormat="1" applyFont="1" applyFill="1" applyBorder="1" applyAlignment="1" applyProtection="1">
      <alignment horizontal="left" vertical="top"/>
      <protection locked="0"/>
    </xf>
    <xf numFmtId="0" fontId="7" fillId="0" borderId="0" xfId="0" applyFont="1" applyAlignment="1">
      <alignment horizontal="center" vertical="center"/>
    </xf>
    <xf numFmtId="1" fontId="11" fillId="0" borderId="13" xfId="59" applyNumberFormat="1" applyFont="1" applyFill="1" applyBorder="1" applyAlignment="1">
      <alignment horizontal="center" vertical="center"/>
      <protection/>
    </xf>
    <xf numFmtId="2" fontId="71" fillId="34" borderId="18" xfId="0" applyNumberFormat="1" applyFont="1" applyFill="1" applyBorder="1" applyAlignment="1">
      <alignment horizontal="center" vertical="center"/>
    </xf>
    <xf numFmtId="0" fontId="12" fillId="0" borderId="13" xfId="57" applyNumberFormat="1" applyFont="1" applyFill="1" applyBorder="1" applyAlignment="1" applyProtection="1">
      <alignment horizontal="right" vertical="center"/>
      <protection locked="0"/>
    </xf>
    <xf numFmtId="0" fontId="11" fillId="0" borderId="13" xfId="59" applyNumberFormat="1" applyFont="1" applyFill="1" applyBorder="1" applyAlignment="1">
      <alignment vertical="center"/>
      <protection/>
    </xf>
    <xf numFmtId="0" fontId="11" fillId="0" borderId="13" xfId="57" applyNumberFormat="1" applyFont="1" applyFill="1" applyBorder="1" applyAlignment="1">
      <alignment vertical="center"/>
      <protection/>
    </xf>
    <xf numFmtId="0" fontId="12" fillId="0" borderId="13" xfId="57" applyNumberFormat="1" applyFont="1" applyFill="1" applyBorder="1" applyAlignment="1" applyProtection="1">
      <alignment horizontal="left" vertical="center"/>
      <protection locked="0"/>
    </xf>
    <xf numFmtId="0" fontId="12" fillId="33" borderId="13" xfId="57" applyNumberFormat="1" applyFont="1" applyFill="1" applyBorder="1" applyAlignment="1" applyProtection="1">
      <alignment horizontal="right" vertical="center"/>
      <protection locked="0"/>
    </xf>
    <xf numFmtId="0" fontId="12" fillId="0" borderId="11" xfId="57" applyNumberFormat="1" applyFont="1" applyFill="1" applyBorder="1" applyAlignment="1" applyProtection="1">
      <alignment horizontal="center" vertical="center" wrapText="1"/>
      <protection locked="0"/>
    </xf>
    <xf numFmtId="0" fontId="12" fillId="0" borderId="13" xfId="57" applyNumberFormat="1" applyFont="1" applyFill="1" applyBorder="1" applyAlignment="1" applyProtection="1">
      <alignment horizontal="center" vertical="center" wrapText="1"/>
      <protection locked="0"/>
    </xf>
    <xf numFmtId="2" fontId="12" fillId="0" borderId="20" xfId="59" applyNumberFormat="1" applyFont="1" applyFill="1" applyBorder="1" applyAlignment="1">
      <alignment horizontal="right" vertical="center"/>
      <protection/>
    </xf>
    <xf numFmtId="2" fontId="12" fillId="0" borderId="20" xfId="58" applyNumberFormat="1" applyFont="1" applyFill="1" applyBorder="1" applyAlignment="1">
      <alignment horizontal="right" vertical="center"/>
      <protection/>
    </xf>
    <xf numFmtId="0" fontId="11" fillId="0" borderId="13" xfId="59" applyNumberFormat="1" applyFont="1" applyFill="1" applyBorder="1" applyAlignment="1">
      <alignmen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7"/>
  <sheetViews>
    <sheetView showGridLines="0" zoomScalePageLayoutView="0" workbookViewId="0" topLeftCell="A1">
      <selection activeCell="A7" sqref="A7:BC7"/>
    </sheetView>
  </sheetViews>
  <sheetFormatPr defaultColWidth="9.140625" defaultRowHeight="15"/>
  <cols>
    <col min="1" max="1" width="14.8515625" style="15" customWidth="1"/>
    <col min="2" max="2" width="77.7109375" style="15" customWidth="1"/>
    <col min="3" max="3" width="23.421875" style="15" hidden="1" customWidth="1"/>
    <col min="4" max="4" width="15.140625" style="15" customWidth="1"/>
    <col min="5" max="5" width="10.7109375" style="15" customWidth="1"/>
    <col min="6" max="6" width="15.574218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3.8515625" style="15" hidden="1" customWidth="1"/>
    <col min="54" max="54" width="18.8515625" style="15"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60" t="str">
        <f>B2&amp;" BoQ"</f>
        <v>Percentage BoQ</v>
      </c>
      <c r="B1" s="60"/>
      <c r="C1" s="60"/>
      <c r="D1" s="60"/>
      <c r="E1" s="60"/>
      <c r="F1" s="60"/>
      <c r="G1" s="60"/>
      <c r="H1" s="60"/>
      <c r="I1" s="60"/>
      <c r="J1" s="60"/>
      <c r="K1" s="60"/>
      <c r="L1" s="60"/>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35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40</v>
      </c>
      <c r="B3" s="18"/>
      <c r="C3" s="18" t="s">
        <v>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61" t="s">
        <v>43</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IE4" s="4"/>
      <c r="IF4" s="4"/>
      <c r="IG4" s="4"/>
      <c r="IH4" s="4"/>
      <c r="II4" s="4"/>
    </row>
    <row r="5" spans="1:243" s="3" customFormat="1" ht="30.75" customHeight="1">
      <c r="A5" s="61" t="s">
        <v>51</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IE5" s="4"/>
      <c r="IF5" s="4"/>
      <c r="IG5" s="4"/>
      <c r="IH5" s="4"/>
      <c r="II5" s="4"/>
    </row>
    <row r="6" spans="1:243" s="3" customFormat="1" ht="30.75" customHeight="1">
      <c r="A6" s="61" t="s">
        <v>52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IE6" s="4"/>
      <c r="IF6" s="4"/>
      <c r="IG6" s="4"/>
      <c r="IH6" s="4"/>
      <c r="II6" s="4"/>
    </row>
    <row r="7" spans="1:243" s="3" customFormat="1" ht="29.25" customHeight="1" hidden="1">
      <c r="A7" s="62" t="s">
        <v>7</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IE7" s="4"/>
      <c r="IF7" s="4"/>
      <c r="IG7" s="4"/>
      <c r="IH7" s="4"/>
      <c r="II7" s="4"/>
    </row>
    <row r="8" spans="1:243" s="5" customFormat="1" ht="58.5" customHeight="1">
      <c r="A8" s="23" t="s">
        <v>42</v>
      </c>
      <c r="B8" s="63"/>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5"/>
      <c r="IE8" s="6"/>
      <c r="IF8" s="6"/>
      <c r="IG8" s="6"/>
      <c r="IH8" s="6"/>
      <c r="II8" s="6"/>
    </row>
    <row r="9" spans="1:243" s="7" customFormat="1" ht="61.5" customHeight="1">
      <c r="A9" s="57" t="s">
        <v>44</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9"/>
      <c r="IE9" s="8"/>
      <c r="IF9" s="8"/>
      <c r="IG9" s="8"/>
      <c r="IH9" s="8"/>
      <c r="II9" s="8"/>
    </row>
    <row r="10" spans="1:243" s="9" customFormat="1" ht="18.75" customHeight="1">
      <c r="A10" s="24" t="s">
        <v>45</v>
      </c>
      <c r="B10" s="24" t="s">
        <v>46</v>
      </c>
      <c r="C10" s="24" t="s">
        <v>46</v>
      </c>
      <c r="D10" s="24" t="s">
        <v>45</v>
      </c>
      <c r="E10" s="24" t="s">
        <v>46</v>
      </c>
      <c r="F10" s="24" t="s">
        <v>8</v>
      </c>
      <c r="G10" s="24" t="s">
        <v>8</v>
      </c>
      <c r="H10" s="24" t="s">
        <v>9</v>
      </c>
      <c r="I10" s="24" t="s">
        <v>46</v>
      </c>
      <c r="J10" s="24" t="s">
        <v>45</v>
      </c>
      <c r="K10" s="24" t="s">
        <v>47</v>
      </c>
      <c r="L10" s="24" t="s">
        <v>46</v>
      </c>
      <c r="M10" s="24" t="s">
        <v>45</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45</v>
      </c>
      <c r="AU10" s="24" t="s">
        <v>45</v>
      </c>
      <c r="AV10" s="24" t="s">
        <v>9</v>
      </c>
      <c r="AW10" s="24" t="s">
        <v>9</v>
      </c>
      <c r="AX10" s="24" t="s">
        <v>45</v>
      </c>
      <c r="AY10" s="24" t="s">
        <v>45</v>
      </c>
      <c r="AZ10" s="24" t="s">
        <v>10</v>
      </c>
      <c r="BA10" s="24" t="s">
        <v>45</v>
      </c>
      <c r="BB10" s="24" t="s">
        <v>45</v>
      </c>
      <c r="BC10" s="24" t="s">
        <v>46</v>
      </c>
      <c r="IE10" s="10"/>
      <c r="IF10" s="10"/>
      <c r="IG10" s="10"/>
      <c r="IH10" s="10"/>
      <c r="II10" s="10"/>
    </row>
    <row r="11" spans="1:243" s="9" customFormat="1" ht="94.5" customHeight="1">
      <c r="A11" s="24" t="s">
        <v>0</v>
      </c>
      <c r="B11" s="24" t="s">
        <v>11</v>
      </c>
      <c r="C11" s="24" t="s">
        <v>1</v>
      </c>
      <c r="D11" s="24" t="s">
        <v>12</v>
      </c>
      <c r="E11" s="24" t="s">
        <v>13</v>
      </c>
      <c r="F11" s="24" t="s">
        <v>48</v>
      </c>
      <c r="G11" s="24"/>
      <c r="H11" s="24"/>
      <c r="I11" s="24" t="s">
        <v>14</v>
      </c>
      <c r="J11" s="24" t="s">
        <v>15</v>
      </c>
      <c r="K11" s="24" t="s">
        <v>16</v>
      </c>
      <c r="L11" s="24" t="s">
        <v>17</v>
      </c>
      <c r="M11" s="25" t="s">
        <v>49</v>
      </c>
      <c r="N11" s="24" t="s">
        <v>18</v>
      </c>
      <c r="O11" s="24" t="s">
        <v>19</v>
      </c>
      <c r="P11" s="24" t="s">
        <v>20</v>
      </c>
      <c r="Q11" s="24" t="s">
        <v>21</v>
      </c>
      <c r="R11" s="24"/>
      <c r="S11" s="24"/>
      <c r="T11" s="24" t="s">
        <v>22</v>
      </c>
      <c r="U11" s="24" t="s">
        <v>23</v>
      </c>
      <c r="V11" s="24" t="s">
        <v>24</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6" t="s">
        <v>50</v>
      </c>
      <c r="BB11" s="26" t="s">
        <v>25</v>
      </c>
      <c r="BC11" s="26" t="s">
        <v>26</v>
      </c>
      <c r="IE11" s="10"/>
      <c r="IF11" s="10"/>
      <c r="IG11" s="10"/>
      <c r="IH11" s="10"/>
      <c r="II11" s="10"/>
    </row>
    <row r="12" spans="1:243" s="9" customFormat="1" ht="14.25">
      <c r="A12" s="27">
        <v>1</v>
      </c>
      <c r="B12" s="27">
        <v>2</v>
      </c>
      <c r="C12" s="27">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53</v>
      </c>
      <c r="BB12" s="27">
        <v>54</v>
      </c>
      <c r="BC12" s="27">
        <v>55</v>
      </c>
      <c r="IE12" s="10"/>
      <c r="IF12" s="10"/>
      <c r="IG12" s="10"/>
      <c r="IH12" s="10"/>
      <c r="II12" s="10"/>
    </row>
    <row r="13" spans="1:243" s="11" customFormat="1" ht="63" customHeight="1">
      <c r="A13" s="28">
        <v>1</v>
      </c>
      <c r="B13" s="52" t="s">
        <v>53</v>
      </c>
      <c r="C13" s="29" t="s">
        <v>30</v>
      </c>
      <c r="D13" s="67">
        <v>1</v>
      </c>
      <c r="E13" s="53" t="s">
        <v>54</v>
      </c>
      <c r="F13" s="68">
        <v>7200000</v>
      </c>
      <c r="G13" s="69"/>
      <c r="H13" s="69"/>
      <c r="I13" s="70" t="s">
        <v>28</v>
      </c>
      <c r="J13" s="71">
        <f>IF(I13="Less(-)",-1,1)</f>
        <v>1</v>
      </c>
      <c r="K13" s="72" t="s">
        <v>36</v>
      </c>
      <c r="L13" s="72" t="s">
        <v>6</v>
      </c>
      <c r="M13" s="73"/>
      <c r="N13" s="69"/>
      <c r="O13" s="69"/>
      <c r="P13" s="74"/>
      <c r="Q13" s="69"/>
      <c r="R13" s="69"/>
      <c r="S13" s="74"/>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6">
        <f>total_amount_ba($B$2,$D$2,D13,F13,J13,K13,M13)</f>
        <v>7200000</v>
      </c>
      <c r="BB13" s="77">
        <f>BA13+SUM(N13:AZ13)</f>
        <v>7200000</v>
      </c>
      <c r="BC13" s="78" t="str">
        <f>SpellNumber(L13,BB13)</f>
        <v>INR  Seventy Two Lakh    Only</v>
      </c>
      <c r="IE13" s="12">
        <v>3</v>
      </c>
      <c r="IF13" s="12" t="s">
        <v>31</v>
      </c>
      <c r="IG13" s="12" t="s">
        <v>32</v>
      </c>
      <c r="IH13" s="12">
        <v>10</v>
      </c>
      <c r="II13" s="12" t="s">
        <v>27</v>
      </c>
    </row>
    <row r="14" spans="1:243" s="11" customFormat="1" ht="34.5" customHeight="1">
      <c r="A14" s="31" t="s">
        <v>34</v>
      </c>
      <c r="B14" s="32"/>
      <c r="C14" s="33"/>
      <c r="D14" s="34"/>
      <c r="E14" s="34"/>
      <c r="F14" s="34"/>
      <c r="G14" s="34"/>
      <c r="H14" s="35"/>
      <c r="I14" s="35"/>
      <c r="J14" s="35"/>
      <c r="K14" s="35"/>
      <c r="L14" s="36"/>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8" t="e">
        <f>SUM(#REF!)</f>
        <v>#REF!</v>
      </c>
      <c r="BB14" s="39">
        <f>SUM(BB13:BB13)</f>
        <v>7200000</v>
      </c>
      <c r="BC14" s="30" t="str">
        <f>SpellNumber($E$2,BB14)</f>
        <v>INR  Seventy Two Lakh    Only</v>
      </c>
      <c r="IE14" s="12">
        <v>4</v>
      </c>
      <c r="IF14" s="12" t="s">
        <v>29</v>
      </c>
      <c r="IG14" s="12" t="s">
        <v>33</v>
      </c>
      <c r="IH14" s="12">
        <v>10</v>
      </c>
      <c r="II14" s="12" t="s">
        <v>27</v>
      </c>
    </row>
    <row r="15" spans="1:243" s="13" customFormat="1" ht="33.75" customHeight="1">
      <c r="A15" s="32" t="s">
        <v>38</v>
      </c>
      <c r="B15" s="40"/>
      <c r="C15" s="41"/>
      <c r="D15" s="42"/>
      <c r="E15" s="43" t="s">
        <v>41</v>
      </c>
      <c r="F15" s="44"/>
      <c r="G15" s="45"/>
      <c r="H15" s="46"/>
      <c r="I15" s="46"/>
      <c r="J15" s="46"/>
      <c r="K15" s="42"/>
      <c r="L15" s="47"/>
      <c r="M15" s="48"/>
      <c r="N15" s="49"/>
      <c r="O15" s="37"/>
      <c r="P15" s="37"/>
      <c r="Q15" s="37"/>
      <c r="R15" s="37"/>
      <c r="S15" s="37"/>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0">
        <f>IF(ISBLANK(F15),0,IF(E15="Excess (+)",ROUND(BA14+(BA14*F15),2),IF(E15="Less (-)",ROUND(BA14+(BA14*F15*(-1)),2),IF(E15="At Par",BA14,0))))</f>
        <v>0</v>
      </c>
      <c r="BB15" s="51">
        <f>ROUND(BA15,0)</f>
        <v>0</v>
      </c>
      <c r="BC15" s="30" t="str">
        <f>SpellNumber($E$2,BA15)</f>
        <v>INR Zero Only</v>
      </c>
      <c r="IE15" s="14"/>
      <c r="IF15" s="14"/>
      <c r="IG15" s="14"/>
      <c r="IH15" s="14"/>
      <c r="II15" s="14"/>
    </row>
    <row r="16" spans="1:243" s="13" customFormat="1" ht="41.25" customHeight="1">
      <c r="A16" s="31" t="s">
        <v>37</v>
      </c>
      <c r="B16" s="31"/>
      <c r="C16" s="54" t="str">
        <f>SpellNumber($E$2,BA15)</f>
        <v>INR Zero Only</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6"/>
      <c r="IE16" s="14"/>
      <c r="IF16" s="14"/>
      <c r="IG16" s="14"/>
      <c r="IH16" s="14"/>
      <c r="II16" s="14"/>
    </row>
    <row r="17" spans="3:243" s="9" customFormat="1" ht="15">
      <c r="C17" s="15"/>
      <c r="D17" s="15"/>
      <c r="E17" s="15"/>
      <c r="F17" s="15"/>
      <c r="G17" s="15"/>
      <c r="H17" s="15"/>
      <c r="I17" s="15"/>
      <c r="J17" s="15"/>
      <c r="K17" s="15"/>
      <c r="L17" s="15"/>
      <c r="M17" s="15"/>
      <c r="O17" s="15"/>
      <c r="BA17" s="15"/>
      <c r="BC17" s="15"/>
      <c r="IE17" s="10"/>
      <c r="IF17" s="10"/>
      <c r="IG17" s="10"/>
      <c r="IH17" s="10"/>
      <c r="II17" s="10"/>
    </row>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sheetData>
  <sheetProtection password="DE56" sheet="1" selectLockedCells="1"/>
  <mergeCells count="8">
    <mergeCell ref="C16:BC16"/>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E15">
      <formula1>"Select, Excess (+), Less (-)"</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L13">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Itemcode/Make" prompt="Please enter text" sqref="C13"/>
    <dataValidation type="decimal" allowBlank="1" showInputMessage="1" showErrorMessage="1" errorTitle="Invalid Entry" error="Only Numeric Values are allowed. " sqref="A13">
      <formula1>0</formula1>
      <formula2>999999999999999</formula2>
    </dataValidation>
    <dataValidation type="list" showInputMessage="1" showErrorMessage="1" sqref="I13">
      <formula1>"Excess(+), Less(-)"</formula1>
    </dataValidation>
    <dataValidation allowBlank="1" showInputMessage="1" showErrorMessage="1" promptTitle="Addition / Deduction" prompt="Please Choose the correct One" sqref="J13"/>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66" t="s">
        <v>2</v>
      </c>
      <c r="F6" s="66"/>
      <c r="G6" s="66"/>
      <c r="H6" s="66"/>
      <c r="I6" s="66"/>
      <c r="J6" s="66"/>
      <c r="K6" s="66"/>
    </row>
    <row r="7" spans="5:11" ht="15">
      <c r="E7" s="66"/>
      <c r="F7" s="66"/>
      <c r="G7" s="66"/>
      <c r="H7" s="66"/>
      <c r="I7" s="66"/>
      <c r="J7" s="66"/>
      <c r="K7" s="66"/>
    </row>
    <row r="8" spans="5:11" ht="15">
      <c r="E8" s="66"/>
      <c r="F8" s="66"/>
      <c r="G8" s="66"/>
      <c r="H8" s="66"/>
      <c r="I8" s="66"/>
      <c r="J8" s="66"/>
      <c r="K8" s="66"/>
    </row>
    <row r="9" spans="5:11" ht="15">
      <c r="E9" s="66"/>
      <c r="F9" s="66"/>
      <c r="G9" s="66"/>
      <c r="H9" s="66"/>
      <c r="I9" s="66"/>
      <c r="J9" s="66"/>
      <c r="K9" s="66"/>
    </row>
    <row r="10" spans="5:11" ht="15">
      <c r="E10" s="66"/>
      <c r="F10" s="66"/>
      <c r="G10" s="66"/>
      <c r="H10" s="66"/>
      <c r="I10" s="66"/>
      <c r="J10" s="66"/>
      <c r="K10" s="66"/>
    </row>
    <row r="11" spans="5:11" ht="15">
      <c r="E11" s="66"/>
      <c r="F11" s="66"/>
      <c r="G11" s="66"/>
      <c r="H11" s="66"/>
      <c r="I11" s="66"/>
      <c r="J11" s="66"/>
      <c r="K11" s="66"/>
    </row>
    <row r="12" spans="5:11" ht="15">
      <c r="E12" s="66"/>
      <c r="F12" s="66"/>
      <c r="G12" s="66"/>
      <c r="H12" s="66"/>
      <c r="I12" s="66"/>
      <c r="J12" s="66"/>
      <c r="K12" s="66"/>
    </row>
    <row r="13" spans="5:11" ht="15">
      <c r="E13" s="66"/>
      <c r="F13" s="66"/>
      <c r="G13" s="66"/>
      <c r="H13" s="66"/>
      <c r="I13" s="66"/>
      <c r="J13" s="66"/>
      <c r="K13" s="66"/>
    </row>
    <row r="14" spans="5:11" ht="15">
      <c r="E14" s="66"/>
      <c r="F14" s="66"/>
      <c r="G14" s="66"/>
      <c r="H14" s="66"/>
      <c r="I14" s="66"/>
      <c r="J14" s="66"/>
      <c r="K14" s="6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2018-07-06T10:27:24Z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