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<sst xmlns="http://schemas.openxmlformats.org/spreadsheetml/2006/main" count="126" uniqueCount="61">
  <si>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</si>
  <si>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</si>
  <si>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</si>
  <si>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</si>
  <si>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</si>
  <si>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</si>
  <si>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</si>
  <si>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</si>
  <si>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</si>
  <si>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</si>
  <si>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</si>
  <si>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</si>
  <si>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</si>
  <si>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</si>
  <si>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</si>
  <si>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</si>
  <si>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</si>
  <si>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</si>
  <si>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</si>
  <si>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</si>
  <si>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</si>
  <si>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</si>
  <si>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</si>
  <si>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</si>
  <si>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</si>
  <si>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</si>
  <si>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</si>
  <si>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</si>
  <si>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</si>
  <si>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</si>
  <si>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</si>
  <si>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</si>
  <si>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</si>
  <si>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</si>
  <si>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</si>
  <si>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</si>
  <si>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</si>
  <si>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</si>
  <si>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</si>
  <si>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</si>
  <si>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</si>
  <si>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</si>
  <si>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</si>
  <si>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</si>
  <si>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</si>
  <si>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</si>
  <si>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</si>
  <si>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</si>
  <si>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</si>
  <si>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</si>
  <si>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</si>
  <si>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</si>
  <si>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</si>
  <si>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r>
      <rPr>
        <b/>
        <sz val="11"/>
        <rFont val="Arial"/>
        <family val="2"/>
      </rPr>
      <t>Optional Item/Accessories</t>
    </r>
    <r>
      <rPr>
        <sz val="11"/>
        <rFont val="Arial"/>
        <family val="2"/>
      </rPr>
      <t xml:space="preserve"> (As per Technical Specification)</t>
    </r>
  </si>
  <si>
    <t>item2</t>
  </si>
  <si>
    <t>Optional Item/Accessories (As per Technical Specification)</t>
  </si>
  <si>
    <r>
      <rPr>
        <b/>
        <sz val="11"/>
        <rFont val="Arial"/>
        <family val="2"/>
      </rPr>
      <t xml:space="preserve">Multichannel Electrochemical Work station Setup </t>
    </r>
    <r>
      <rPr>
        <sz val="11"/>
        <rFont val="Arial"/>
        <family val="2"/>
      </rPr>
      <t xml:space="preserve"> (As per Technical Specification)</t>
    </r>
  </si>
  <si>
    <t>Name of Work: Supply of Multichannel Electrochemical Work station Setup  in  School of Material Science and Technology, IIT (BHU), Varanasi</t>
  </si>
  <si>
    <t>Tender Inviting Authority: PI (Prof. P. Maiti), School of Material Science and Technology, IIT (BHU), Varanasi</t>
  </si>
  <si>
    <t>Contract No: IIT(BHU)/SMST/PM/2018-19/01</t>
  </si>
  <si>
    <t>Multichannel Electrochemical Work station Setup  (As per Technical Specification)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</si>
</sst>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O24" sqref="O24"/>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4.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1.01</v>
      </c>
      <c r="B14" s="39" t="s">
        <v>56</v>
      </c>
      <c r="C14" s="27" t="s">
        <v>24</v>
      </c>
      <c r="D14" s="77">
        <v>1</v>
      </c>
      <c r="E14" s="78" t="s">
        <v>26</v>
      </c>
      <c r="F14" s="42">
        <v>2000000</v>
      </c>
      <c r="G14" s="43"/>
      <c r="H14" s="44"/>
      <c r="I14" s="42" t="s">
        <v>27</v>
      </c>
      <c r="J14" s="45">
        <f>IF(I14="Less(-)",-1,1)</f>
        <v>1</v>
      </c>
      <c r="K14" s="46" t="s">
        <v>52</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1.01</v>
      </c>
      <c r="IB14" s="40" t="s">
        <v>60</v>
      </c>
      <c r="IC14" s="40" t="s">
        <v>24</v>
      </c>
      <c r="ID14" s="40">
        <v>1</v>
      </c>
      <c r="IE14" s="41" t="s">
        <v>26</v>
      </c>
      <c r="IF14" s="41" t="s">
        <v>28</v>
      </c>
      <c r="IG14" s="41" t="s">
        <v>24</v>
      </c>
      <c r="IH14" s="41">
        <v>123.223</v>
      </c>
      <c r="II14" s="41" t="s">
        <v>26</v>
      </c>
    </row>
    <row r="15" spans="1:243" s="40" customFormat="1" ht="30.75" customHeight="1">
      <c r="A15" s="25">
        <v>1.02</v>
      </c>
      <c r="B15" s="39" t="s">
        <v>53</v>
      </c>
      <c r="C15" s="27" t="s">
        <v>54</v>
      </c>
      <c r="D15" s="77">
        <v>1</v>
      </c>
      <c r="E15" s="78" t="s">
        <v>26</v>
      </c>
      <c r="F15" s="42">
        <v>0</v>
      </c>
      <c r="G15" s="43"/>
      <c r="H15" s="44"/>
      <c r="I15" s="42" t="s">
        <v>27</v>
      </c>
      <c r="J15" s="45">
        <f>IF(I15="Less(-)",-1,1)</f>
        <v>1</v>
      </c>
      <c r="K15" s="46" t="s">
        <v>52</v>
      </c>
      <c r="L15" s="79" t="s">
        <v>51</v>
      </c>
      <c r="M15" s="71"/>
      <c r="N15" s="75"/>
      <c r="O15" s="75"/>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f>
        <v>0</v>
      </c>
      <c r="BB15" s="50">
        <f>SUM(O15:AZ15)</f>
        <v>0</v>
      </c>
      <c r="BC15" s="39" t="str">
        <f>SpellNumber(L15,BB15)</f>
        <v>USD Zero Only</v>
      </c>
      <c r="IA15" s="40">
        <v>1.02</v>
      </c>
      <c r="IB15" s="40" t="s">
        <v>55</v>
      </c>
      <c r="IC15" s="40" t="s">
        <v>54</v>
      </c>
      <c r="ID15" s="40">
        <v>1</v>
      </c>
      <c r="IE15" s="41" t="s">
        <v>26</v>
      </c>
      <c r="IF15" s="41" t="s">
        <v>28</v>
      </c>
      <c r="IG15" s="41" t="s">
        <v>24</v>
      </c>
      <c r="IH15" s="41">
        <v>123.223</v>
      </c>
      <c r="II15" s="41" t="s">
        <v>26</v>
      </c>
    </row>
    <row r="16" spans="1:243" s="40" customFormat="1" ht="24.75" customHeight="1">
      <c r="A16" s="51" t="s">
        <v>30</v>
      </c>
      <c r="B16" s="52"/>
      <c r="C16" s="53"/>
      <c r="D16" s="54"/>
      <c r="E16" s="54"/>
      <c r="F16" s="54"/>
      <c r="G16" s="54"/>
      <c r="H16" s="55"/>
      <c r="I16" s="55"/>
      <c r="J16" s="55"/>
      <c r="K16" s="55"/>
      <c r="L16" s="56"/>
      <c r="BA16" s="57">
        <f>SUM(BA13:BA15)</f>
        <v>0</v>
      </c>
      <c r="BB16" s="57">
        <f>SUM(BB13:BB15)</f>
        <v>0</v>
      </c>
      <c r="BC16" s="39" t="str">
        <f>SpellNumber($E$2,BB16)</f>
        <v>INR,USD,JPY,EUR,CHF,GBP Zero Only</v>
      </c>
      <c r="IE16" s="41">
        <v>4</v>
      </c>
      <c r="IF16" s="41" t="s">
        <v>29</v>
      </c>
      <c r="IG16" s="41" t="s">
        <v>31</v>
      </c>
      <c r="IH16" s="41">
        <v>10</v>
      </c>
      <c r="II16" s="41" t="s">
        <v>26</v>
      </c>
    </row>
    <row r="17" spans="1:243" s="66" customFormat="1" ht="54.75" customHeight="1" hidden="1">
      <c r="A17" s="52" t="s">
        <v>32</v>
      </c>
      <c r="B17" s="58"/>
      <c r="C17" s="59"/>
      <c r="D17" s="60"/>
      <c r="E17" s="72" t="s">
        <v>33</v>
      </c>
      <c r="F17" s="73"/>
      <c r="G17" s="61"/>
      <c r="H17" s="62"/>
      <c r="I17" s="62"/>
      <c r="J17" s="62"/>
      <c r="K17" s="63"/>
      <c r="L17" s="64"/>
      <c r="M17" s="65" t="s">
        <v>34</v>
      </c>
      <c r="O17" s="40"/>
      <c r="P17" s="40"/>
      <c r="Q17" s="40"/>
      <c r="R17" s="40"/>
      <c r="S17" s="40"/>
      <c r="BA17" s="67">
        <f>IF(ISBLANK(F17),0,IF(E17="Excess (+)",ROUND(BA16+(BA16*F17),2),IF(E17="Less (-)",ROUND(BA16+(BA16*F17*(-1)),2),0)))</f>
        <v>0</v>
      </c>
      <c r="BB17" s="68">
        <f>ROUND(BA17,0)</f>
        <v>0</v>
      </c>
      <c r="BC17" s="69" t="str">
        <f>SpellNumber(L17,BB17)</f>
        <v> Zero Only</v>
      </c>
      <c r="IE17" s="70"/>
      <c r="IF17" s="70"/>
      <c r="IG17" s="70"/>
      <c r="IH17" s="70"/>
      <c r="II17" s="70"/>
    </row>
    <row r="18" spans="1:243" s="66" customFormat="1" ht="43.5" customHeight="1">
      <c r="A18" s="51" t="s">
        <v>35</v>
      </c>
      <c r="B18" s="51"/>
      <c r="C18" s="81" t="str">
        <f>SpellNumber($E$2,BB16)</f>
        <v>INR,USD,JPY,EUR,CHF,GBP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E18" s="70"/>
      <c r="IF18" s="70"/>
      <c r="IG18" s="70"/>
      <c r="IH18" s="70"/>
      <c r="II18" s="70"/>
    </row>
    <row r="19" ht="15"/>
    <row r="20" ht="15"/>
    <row r="21" ht="15"/>
    <row r="22" ht="15"/>
  </sheetData>
  <sheetProtection password="E605"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2018-10-29T07:57:05Z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