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45"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<sst xmlns="http://schemas.openxmlformats.org/spreadsheetml/2006/main" count="210" uniqueCount="73">
  <si>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</si>
  <si>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</si>
  <si>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</si>
  <si>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</si>
  <si>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</si>
  <si>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</si>
  <si>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</si>
  <si>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</si>
  <si>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</si>
  <si>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</si>
  <si>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</si>
  <si>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</si>
  <si>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</si>
  <si>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</si>
  <si>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</si>
  <si>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</si>
  <si>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</si>
  <si>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</si>
  <si>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</si>
  <si>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</si>
  <si>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</si>
  <si>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</si>
  <si>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</si>
  <si>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</si>
  <si>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</si>
  <si>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</si>
  <si>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</si>
  <si>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</si>
  <si>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</si>
  <si>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</si>
  <si>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</si>
  <si>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</si>
  <si>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</si>
  <si>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</si>
  <si>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</si>
  <si>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</si>
  <si>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</si>
  <si>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</si>
  <si>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</si>
  <si>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</si>
  <si>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</si>
  <si>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</si>
  <si>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</si>
  <si>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</si>
  <si>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</si>
  <si>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</si>
  <si>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</si>
  <si>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</si>
  <si>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</si>
  <si>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</si>
  <si>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</si>
  <si>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Partial Conversion</t>
  </si>
  <si>
    <t>Name of Work: Supply ofSound Level Meter (Type 1/Class 1) in Deptt. Of Civil Engineering, IIT (BHU), Varanasi</t>
  </si>
  <si>
    <t>Tender Inviting Authority: Dr. Brind Kumar, Associate Professor, Deptt. Of Civil Engineering, IIT (BHU)</t>
  </si>
  <si>
    <t>Contract No: CE/IMPRINTProject/2018-19/25, Dated 29-09-2018</t>
  </si>
  <si>
    <t>USD</t>
  </si>
  <si>
    <r>
      <rPr>
        <b/>
        <sz val="11"/>
        <rFont val="Arial"/>
        <family val="2"/>
      </rPr>
      <t>Sound Level Meter(SLM) (Type 1/Class 1)</t>
    </r>
    <r>
      <rPr>
        <sz val="11"/>
        <rFont val="Arial"/>
        <family val="2"/>
      </rPr>
      <t xml:space="preserve"> (As per Technical Specification)</t>
    </r>
  </si>
  <si>
    <t>SLM with extra battery</t>
  </si>
  <si>
    <t>SLM with dual channel</t>
  </si>
  <si>
    <t>SLM with 4 channels</t>
  </si>
  <si>
    <t>SLM with 2 year extended warranty</t>
  </si>
  <si>
    <t>SLM with seismic vibration analysis facility 
(quote details)</t>
  </si>
  <si>
    <t>SLM having adequate memory for seamless 
24 hour data collection</t>
  </si>
  <si>
    <t>SLM with extra battery with 2 year extended
 warranty</t>
  </si>
  <si>
    <t>item2</t>
  </si>
  <si>
    <t>item3</t>
  </si>
  <si>
    <t>item4</t>
  </si>
  <si>
    <t>item6</t>
  </si>
  <si>
    <t>item7</t>
  </si>
  <si>
    <t>item8</t>
  </si>
  <si>
    <t>Sound Level Meter(SLM) (Type 1/Class 1) (As per Technical Specification)</t>
  </si>
  <si>
    <t>Calibrator for Sound Level Meter(SLM)</t>
  </si>
  <si>
    <t>item9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</si>
</sst>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21" xfId="0" applyFont="1" applyFill="1" applyBorder="1" applyAlignment="1">
      <alignment vertical="center" wrapText="1"/>
    </xf>
    <xf numFmtId="0" fontId="25" fillId="0" borderId="22" xfId="0" applyFont="1" applyFill="1" applyBorder="1" applyAlignment="1">
      <alignment vertical="center"/>
    </xf>
    <xf numFmtId="0" fontId="25" fillId="0" borderId="22" xfId="0" applyFont="1" applyFill="1" applyBorder="1" applyAlignment="1">
      <alignment vertical="center" wrapText="1"/>
    </xf>
    <xf numFmtId="0" fontId="25" fillId="0" borderId="0" xfId="0" applyFont="1" applyFill="1" applyAlignment="1">
      <alignment vertical="center" wrapText="1"/>
    </xf>
    <xf numFmtId="0" fontId="4" fillId="0" borderId="0" xfId="57" applyNumberFormat="1" applyFont="1" applyFill="1" applyAlignment="1">
      <alignment vertical="top" wrapText="1"/>
      <protection/>
    </xf>
    <xf numFmtId="0" fontId="24" fillId="0" borderId="21" xfId="0" applyFont="1" applyFill="1" applyBorder="1" applyAlignment="1">
      <alignment vertical="top" wrapText="1"/>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3"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ind%20Kumar\Downloads\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rind%20Kumar\Downloads\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rind%20Kumar\Downloads\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5" zoomScaleNormal="75" zoomScalePageLayoutView="0" workbookViewId="0" topLeftCell="A9">
      <selection activeCell="BB26" sqref="BB26"/>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8" t="str">
        <f>B2&amp;" BoQ"</f>
        <v>Item Wise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9" t="s">
        <v>53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4</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85.5" customHeight="1">
      <c r="A8" s="11" t="s">
        <v>37</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61.5" customHeight="1">
      <c r="A9" s="86" t="s">
        <v>5</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56</v>
      </c>
      <c r="C14" s="27" t="s">
        <v>24</v>
      </c>
      <c r="D14" s="77">
        <v>6</v>
      </c>
      <c r="E14" s="78" t="s">
        <v>26</v>
      </c>
      <c r="F14" s="42">
        <v>5600000</v>
      </c>
      <c r="G14" s="43"/>
      <c r="H14" s="44"/>
      <c r="I14" s="42" t="s">
        <v>27</v>
      </c>
      <c r="J14" s="45">
        <f aca="true" t="shared" si="0" ref="J14:J21">IF(I14="Less(-)",-1,1)</f>
        <v>1</v>
      </c>
      <c r="K14" s="46" t="s">
        <v>51</v>
      </c>
      <c r="L14" s="79" t="s">
        <v>55</v>
      </c>
      <c r="M14" s="71">
        <v>5000</v>
      </c>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30000</v>
      </c>
      <c r="BB14" s="50">
        <f aca="true" t="shared" si="1" ref="BB14:BB20">SUM(O14:AZ14)</f>
        <v>0</v>
      </c>
      <c r="BC14" s="39" t="str">
        <f aca="true" t="shared" si="2" ref="BC14:BC20">SpellNumber(L14,BB14)</f>
        <v>USD Zero Only</v>
      </c>
      <c r="IA14" s="40">
        <v>1.1</v>
      </c>
      <c r="IB14" s="40" t="s">
        <v>70</v>
      </c>
      <c r="IC14" s="40" t="s">
        <v>24</v>
      </c>
      <c r="ID14" s="40">
        <v>6</v>
      </c>
      <c r="IE14" s="41" t="s">
        <v>26</v>
      </c>
      <c r="IF14" s="41" t="s">
        <v>28</v>
      </c>
      <c r="IG14" s="41" t="s">
        <v>24</v>
      </c>
      <c r="IH14" s="41">
        <v>123.223</v>
      </c>
      <c r="II14" s="41" t="s">
        <v>26</v>
      </c>
    </row>
    <row r="15" spans="1:243" s="40" customFormat="1" ht="30.75" customHeight="1">
      <c r="A15" s="25">
        <v>1.2</v>
      </c>
      <c r="B15" s="81" t="s">
        <v>57</v>
      </c>
      <c r="C15" s="27" t="s">
        <v>65</v>
      </c>
      <c r="D15" s="77">
        <v>6</v>
      </c>
      <c r="E15" s="78" t="s">
        <v>26</v>
      </c>
      <c r="F15" s="42"/>
      <c r="G15" s="43"/>
      <c r="H15" s="44"/>
      <c r="I15" s="42" t="s">
        <v>27</v>
      </c>
      <c r="J15" s="45">
        <f t="shared" si="0"/>
        <v>1</v>
      </c>
      <c r="K15" s="46" t="s">
        <v>51</v>
      </c>
      <c r="L15" s="79" t="s">
        <v>55</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aca="true" t="shared" si="3" ref="BA15:BA22">total_amount_ba($B$2,$D$2,D15,F15,J15,K15,M15)*D15</f>
        <v>0</v>
      </c>
      <c r="BB15" s="50">
        <f t="shared" si="1"/>
        <v>0</v>
      </c>
      <c r="BC15" s="39" t="str">
        <f t="shared" si="2"/>
        <v>USD Zero Only</v>
      </c>
      <c r="IA15" s="40">
        <v>1.2</v>
      </c>
      <c r="IB15" s="40" t="s">
        <v>57</v>
      </c>
      <c r="IC15" s="40" t="s">
        <v>65</v>
      </c>
      <c r="ID15" s="40">
        <v>6</v>
      </c>
      <c r="IE15" s="41" t="s">
        <v>26</v>
      </c>
      <c r="IF15" s="41" t="s">
        <v>28</v>
      </c>
      <c r="IG15" s="41" t="s">
        <v>24</v>
      </c>
      <c r="IH15" s="41">
        <v>123.223</v>
      </c>
      <c r="II15" s="41" t="s">
        <v>26</v>
      </c>
    </row>
    <row r="16" spans="1:243" s="40" customFormat="1" ht="30.75" customHeight="1">
      <c r="A16" s="25">
        <v>1.3</v>
      </c>
      <c r="B16" s="82" t="s">
        <v>62</v>
      </c>
      <c r="C16" s="27" t="s">
        <v>66</v>
      </c>
      <c r="D16" s="77">
        <v>6</v>
      </c>
      <c r="E16" s="78" t="s">
        <v>26</v>
      </c>
      <c r="F16" s="42"/>
      <c r="G16" s="43"/>
      <c r="H16" s="44"/>
      <c r="I16" s="42" t="s">
        <v>27</v>
      </c>
      <c r="J16" s="45">
        <f t="shared" si="0"/>
        <v>1</v>
      </c>
      <c r="K16" s="46" t="s">
        <v>51</v>
      </c>
      <c r="L16" s="79" t="s">
        <v>55</v>
      </c>
      <c r="M16" s="71"/>
      <c r="N16" s="75"/>
      <c r="O16" s="75"/>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3"/>
        <v>0</v>
      </c>
      <c r="BB16" s="50">
        <f t="shared" si="1"/>
        <v>0</v>
      </c>
      <c r="BC16" s="39" t="str">
        <f t="shared" si="2"/>
        <v>USD Zero Only</v>
      </c>
      <c r="IA16" s="40">
        <v>1.3</v>
      </c>
      <c r="IB16" s="84" t="s">
        <v>62</v>
      </c>
      <c r="IC16" s="40" t="s">
        <v>66</v>
      </c>
      <c r="ID16" s="40">
        <v>6</v>
      </c>
      <c r="IE16" s="41" t="s">
        <v>26</v>
      </c>
      <c r="IF16" s="41" t="s">
        <v>28</v>
      </c>
      <c r="IG16" s="41" t="s">
        <v>24</v>
      </c>
      <c r="IH16" s="41">
        <v>123.223</v>
      </c>
      <c r="II16" s="41" t="s">
        <v>26</v>
      </c>
    </row>
    <row r="17" spans="1:243" s="40" customFormat="1" ht="30.75" customHeight="1">
      <c r="A17" s="25">
        <v>1.4</v>
      </c>
      <c r="B17" s="81" t="s">
        <v>58</v>
      </c>
      <c r="C17" s="27" t="s">
        <v>31</v>
      </c>
      <c r="D17" s="77">
        <v>6</v>
      </c>
      <c r="E17" s="78" t="s">
        <v>26</v>
      </c>
      <c r="F17" s="42"/>
      <c r="G17" s="43"/>
      <c r="H17" s="44"/>
      <c r="I17" s="42" t="s">
        <v>27</v>
      </c>
      <c r="J17" s="45">
        <f t="shared" si="0"/>
        <v>1</v>
      </c>
      <c r="K17" s="46" t="s">
        <v>51</v>
      </c>
      <c r="L17" s="79" t="s">
        <v>55</v>
      </c>
      <c r="M17" s="71"/>
      <c r="N17" s="75"/>
      <c r="O17" s="75"/>
      <c r="P17" s="76"/>
      <c r="Q17" s="75"/>
      <c r="R17" s="75"/>
      <c r="S17" s="74"/>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3"/>
        <v>0</v>
      </c>
      <c r="BB17" s="50">
        <f t="shared" si="1"/>
        <v>0</v>
      </c>
      <c r="BC17" s="39" t="str">
        <f t="shared" si="2"/>
        <v>USD Zero Only</v>
      </c>
      <c r="IA17" s="40">
        <v>1.4</v>
      </c>
      <c r="IB17" s="40" t="s">
        <v>58</v>
      </c>
      <c r="IC17" s="40" t="s">
        <v>31</v>
      </c>
      <c r="ID17" s="40">
        <v>6</v>
      </c>
      <c r="IE17" s="41" t="s">
        <v>26</v>
      </c>
      <c r="IF17" s="41" t="s">
        <v>28</v>
      </c>
      <c r="IG17" s="41" t="s">
        <v>24</v>
      </c>
      <c r="IH17" s="41">
        <v>123.223</v>
      </c>
      <c r="II17" s="41" t="s">
        <v>26</v>
      </c>
    </row>
    <row r="18" spans="1:243" s="40" customFormat="1" ht="30.75" customHeight="1">
      <c r="A18" s="25">
        <v>1.5</v>
      </c>
      <c r="B18" s="81" t="s">
        <v>59</v>
      </c>
      <c r="C18" s="27" t="s">
        <v>67</v>
      </c>
      <c r="D18" s="77">
        <v>6</v>
      </c>
      <c r="E18" s="78" t="s">
        <v>26</v>
      </c>
      <c r="F18" s="42"/>
      <c r="G18" s="43"/>
      <c r="H18" s="44"/>
      <c r="I18" s="42" t="s">
        <v>27</v>
      </c>
      <c r="J18" s="45">
        <f t="shared" si="0"/>
        <v>1</v>
      </c>
      <c r="K18" s="46" t="s">
        <v>51</v>
      </c>
      <c r="L18" s="79" t="s">
        <v>55</v>
      </c>
      <c r="M18" s="71"/>
      <c r="N18" s="75"/>
      <c r="O18" s="75"/>
      <c r="P18" s="76"/>
      <c r="Q18" s="75"/>
      <c r="R18" s="75"/>
      <c r="S18" s="74"/>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3"/>
        <v>0</v>
      </c>
      <c r="BB18" s="50">
        <f t="shared" si="1"/>
        <v>0</v>
      </c>
      <c r="BC18" s="39" t="str">
        <f t="shared" si="2"/>
        <v>USD Zero Only</v>
      </c>
      <c r="IA18" s="40">
        <v>1.5</v>
      </c>
      <c r="IB18" s="40" t="s">
        <v>59</v>
      </c>
      <c r="IC18" s="40" t="s">
        <v>67</v>
      </c>
      <c r="ID18" s="40">
        <v>6</v>
      </c>
      <c r="IE18" s="41" t="s">
        <v>26</v>
      </c>
      <c r="IF18" s="41" t="s">
        <v>28</v>
      </c>
      <c r="IG18" s="41" t="s">
        <v>24</v>
      </c>
      <c r="IH18" s="41">
        <v>123.223</v>
      </c>
      <c r="II18" s="41" t="s">
        <v>26</v>
      </c>
    </row>
    <row r="19" spans="1:243" s="40" customFormat="1" ht="30.75" customHeight="1">
      <c r="A19" s="25">
        <v>1.6</v>
      </c>
      <c r="B19" s="81" t="s">
        <v>60</v>
      </c>
      <c r="C19" s="27" t="s">
        <v>68</v>
      </c>
      <c r="D19" s="77">
        <v>6</v>
      </c>
      <c r="E19" s="78" t="s">
        <v>26</v>
      </c>
      <c r="F19" s="42"/>
      <c r="G19" s="43"/>
      <c r="H19" s="44"/>
      <c r="I19" s="42" t="s">
        <v>27</v>
      </c>
      <c r="J19" s="45">
        <f t="shared" si="0"/>
        <v>1</v>
      </c>
      <c r="K19" s="46" t="s">
        <v>51</v>
      </c>
      <c r="L19" s="79" t="s">
        <v>55</v>
      </c>
      <c r="M19" s="71"/>
      <c r="N19" s="75"/>
      <c r="O19" s="75"/>
      <c r="P19" s="76"/>
      <c r="Q19" s="75"/>
      <c r="R19" s="75"/>
      <c r="S19" s="74"/>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3"/>
        <v>0</v>
      </c>
      <c r="BB19" s="50">
        <f t="shared" si="1"/>
        <v>0</v>
      </c>
      <c r="BC19" s="39" t="str">
        <f t="shared" si="2"/>
        <v>USD Zero Only</v>
      </c>
      <c r="IA19" s="40">
        <v>1.6</v>
      </c>
      <c r="IB19" s="40" t="s">
        <v>60</v>
      </c>
      <c r="IC19" s="40" t="s">
        <v>68</v>
      </c>
      <c r="ID19" s="40">
        <v>6</v>
      </c>
      <c r="IE19" s="41" t="s">
        <v>26</v>
      </c>
      <c r="IF19" s="41" t="s">
        <v>28</v>
      </c>
      <c r="IG19" s="41" t="s">
        <v>24</v>
      </c>
      <c r="IH19" s="41">
        <v>123.223</v>
      </c>
      <c r="II19" s="41" t="s">
        <v>26</v>
      </c>
    </row>
    <row r="20" spans="1:243" s="40" customFormat="1" ht="30.75" customHeight="1">
      <c r="A20" s="25">
        <v>1.7</v>
      </c>
      <c r="B20" s="83" t="s">
        <v>63</v>
      </c>
      <c r="C20" s="27" t="s">
        <v>69</v>
      </c>
      <c r="D20" s="77">
        <v>6</v>
      </c>
      <c r="E20" s="78" t="s">
        <v>26</v>
      </c>
      <c r="F20" s="42"/>
      <c r="G20" s="43"/>
      <c r="H20" s="44"/>
      <c r="I20" s="42" t="s">
        <v>27</v>
      </c>
      <c r="J20" s="45">
        <f t="shared" si="0"/>
        <v>1</v>
      </c>
      <c r="K20" s="46" t="s">
        <v>51</v>
      </c>
      <c r="L20" s="79" t="s">
        <v>55</v>
      </c>
      <c r="M20" s="71"/>
      <c r="N20" s="75"/>
      <c r="O20" s="75"/>
      <c r="P20" s="76"/>
      <c r="Q20" s="75"/>
      <c r="R20" s="75"/>
      <c r="S20" s="74"/>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3"/>
        <v>0</v>
      </c>
      <c r="BB20" s="50">
        <f t="shared" si="1"/>
        <v>0</v>
      </c>
      <c r="BC20" s="39" t="str">
        <f t="shared" si="2"/>
        <v>USD Zero Only</v>
      </c>
      <c r="IA20" s="40">
        <v>1.7</v>
      </c>
      <c r="IB20" s="84" t="s">
        <v>63</v>
      </c>
      <c r="IC20" s="40" t="s">
        <v>69</v>
      </c>
      <c r="ID20" s="40">
        <v>6</v>
      </c>
      <c r="IE20" s="41" t="s">
        <v>26</v>
      </c>
      <c r="IF20" s="41" t="s">
        <v>28</v>
      </c>
      <c r="IG20" s="41" t="s">
        <v>24</v>
      </c>
      <c r="IH20" s="41">
        <v>123.223</v>
      </c>
      <c r="II20" s="41" t="s">
        <v>26</v>
      </c>
    </row>
    <row r="21" spans="1:243" s="40" customFormat="1" ht="30.75" customHeight="1">
      <c r="A21" s="25">
        <v>1.8</v>
      </c>
      <c r="B21" s="80" t="s">
        <v>61</v>
      </c>
      <c r="C21" s="27" t="s">
        <v>64</v>
      </c>
      <c r="D21" s="77">
        <v>6</v>
      </c>
      <c r="E21" s="78" t="s">
        <v>26</v>
      </c>
      <c r="F21" s="42"/>
      <c r="G21" s="43"/>
      <c r="H21" s="44"/>
      <c r="I21" s="42" t="s">
        <v>27</v>
      </c>
      <c r="J21" s="45">
        <f t="shared" si="0"/>
        <v>1</v>
      </c>
      <c r="K21" s="46" t="s">
        <v>51</v>
      </c>
      <c r="L21" s="79" t="s">
        <v>55</v>
      </c>
      <c r="M21" s="71"/>
      <c r="N21" s="75"/>
      <c r="O21" s="75"/>
      <c r="P21" s="76"/>
      <c r="Q21" s="75"/>
      <c r="R21" s="75"/>
      <c r="S21" s="74"/>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3"/>
        <v>0</v>
      </c>
      <c r="BB21" s="50">
        <f>SUM(O21:AZ21)</f>
        <v>0</v>
      </c>
      <c r="BC21" s="39" t="str">
        <f>SpellNumber(L21,BB21)</f>
        <v>USD Zero Only</v>
      </c>
      <c r="IA21" s="40">
        <v>1.8</v>
      </c>
      <c r="IB21" s="84" t="s">
        <v>61</v>
      </c>
      <c r="IC21" s="40" t="s">
        <v>64</v>
      </c>
      <c r="ID21" s="40">
        <v>6</v>
      </c>
      <c r="IE21" s="41" t="s">
        <v>26</v>
      </c>
      <c r="IF21" s="41" t="s">
        <v>28</v>
      </c>
      <c r="IG21" s="41" t="s">
        <v>24</v>
      </c>
      <c r="IH21" s="41">
        <v>123.223</v>
      </c>
      <c r="II21" s="41" t="s">
        <v>26</v>
      </c>
    </row>
    <row r="22" spans="1:243" s="40" customFormat="1" ht="30.75" customHeight="1">
      <c r="A22" s="25">
        <v>1.9</v>
      </c>
      <c r="B22" s="85" t="s">
        <v>71</v>
      </c>
      <c r="C22" s="27" t="s">
        <v>72</v>
      </c>
      <c r="D22" s="77">
        <v>1</v>
      </c>
      <c r="E22" s="78" t="s">
        <v>26</v>
      </c>
      <c r="F22" s="42"/>
      <c r="G22" s="43"/>
      <c r="H22" s="44"/>
      <c r="I22" s="42" t="s">
        <v>27</v>
      </c>
      <c r="J22" s="45">
        <f>IF(I22="Less(-)",-1,1)</f>
        <v>1</v>
      </c>
      <c r="K22" s="46" t="s">
        <v>51</v>
      </c>
      <c r="L22" s="79" t="s">
        <v>55</v>
      </c>
      <c r="M22" s="71">
        <v>1000</v>
      </c>
      <c r="N22" s="75"/>
      <c r="O22" s="75"/>
      <c r="P22" s="76"/>
      <c r="Q22" s="75"/>
      <c r="R22" s="75"/>
      <c r="S22" s="74"/>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3"/>
        <v>1000</v>
      </c>
      <c r="BB22" s="50">
        <f>SUM(O22:AZ22)</f>
        <v>0</v>
      </c>
      <c r="BC22" s="39" t="str">
        <f>SpellNumber(L22,BB22)</f>
        <v>USD Zero Only</v>
      </c>
      <c r="IA22" s="40">
        <v>1.9</v>
      </c>
      <c r="IB22" s="84" t="s">
        <v>71</v>
      </c>
      <c r="IC22" s="40" t="s">
        <v>64</v>
      </c>
      <c r="ID22" s="40">
        <v>1</v>
      </c>
      <c r="IE22" s="41" t="s">
        <v>26</v>
      </c>
      <c r="IF22" s="41" t="s">
        <v>28</v>
      </c>
      <c r="IG22" s="41" t="s">
        <v>24</v>
      </c>
      <c r="IH22" s="41">
        <v>123.223</v>
      </c>
      <c r="II22" s="41" t="s">
        <v>26</v>
      </c>
    </row>
    <row r="23" spans="1:243" s="40" customFormat="1" ht="24.75" customHeight="1">
      <c r="A23" s="51" t="s">
        <v>30</v>
      </c>
      <c r="B23" s="52"/>
      <c r="C23" s="53"/>
      <c r="D23" s="54"/>
      <c r="E23" s="54"/>
      <c r="F23" s="54"/>
      <c r="G23" s="54"/>
      <c r="H23" s="55"/>
      <c r="I23" s="55"/>
      <c r="J23" s="55"/>
      <c r="K23" s="55"/>
      <c r="L23" s="56"/>
      <c r="BA23" s="57">
        <f>SUM(BA14:BA22)</f>
        <v>31000</v>
      </c>
      <c r="BB23" s="57">
        <f>SUM(BB14:BB22)</f>
        <v>0</v>
      </c>
      <c r="BC23" s="39" t="str">
        <f>SpellNumber($E$2,BB23)</f>
        <v>INR,USD,JPY,EUR,CHF,GBP Zero Only</v>
      </c>
      <c r="IE23" s="41">
        <v>4</v>
      </c>
      <c r="IF23" s="41" t="s">
        <v>29</v>
      </c>
      <c r="IG23" s="41" t="s">
        <v>31</v>
      </c>
      <c r="IH23" s="41">
        <v>10</v>
      </c>
      <c r="II23" s="41" t="s">
        <v>26</v>
      </c>
    </row>
    <row r="24" spans="1:243" s="66" customFormat="1" ht="54.75" customHeight="1" hidden="1">
      <c r="A24" s="52" t="s">
        <v>32</v>
      </c>
      <c r="B24" s="58"/>
      <c r="C24" s="59"/>
      <c r="D24" s="60"/>
      <c r="E24" s="72" t="s">
        <v>33</v>
      </c>
      <c r="F24" s="73"/>
      <c r="G24" s="61"/>
      <c r="H24" s="62"/>
      <c r="I24" s="62"/>
      <c r="J24" s="62"/>
      <c r="K24" s="63"/>
      <c r="L24" s="64"/>
      <c r="M24" s="65" t="s">
        <v>34</v>
      </c>
      <c r="O24" s="40"/>
      <c r="P24" s="40"/>
      <c r="Q24" s="40"/>
      <c r="R24" s="40"/>
      <c r="S24" s="40"/>
      <c r="BA24" s="67">
        <f>IF(ISBLANK(F24),0,IF(E24="Excess (+)",ROUND(BA23+(BA23*F24),2),IF(E24="Less (-)",ROUND(BA23+(BA23*F24*(-1)),2),0)))</f>
        <v>0</v>
      </c>
      <c r="BB24" s="68">
        <f>ROUND(BA24,0)</f>
        <v>0</v>
      </c>
      <c r="BC24" s="69" t="str">
        <f>SpellNumber(L24,BB24)</f>
        <v> Zero Only</v>
      </c>
      <c r="IE24" s="70"/>
      <c r="IF24" s="70"/>
      <c r="IG24" s="70"/>
      <c r="IH24" s="70"/>
      <c r="II24" s="70"/>
    </row>
    <row r="25" spans="1:243" s="66" customFormat="1" ht="43.5" customHeight="1">
      <c r="A25" s="51" t="s">
        <v>35</v>
      </c>
      <c r="B25" s="51"/>
      <c r="C25" s="87" t="str">
        <f>SpellNumber($E$2,BB23)</f>
        <v>INR,USD,JPY,EUR,CHF,GBP Zero Only</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IE25" s="70"/>
      <c r="IF25" s="70"/>
      <c r="IG25" s="70"/>
      <c r="IH25" s="70"/>
      <c r="II25" s="70"/>
    </row>
    <row r="26" ht="15"/>
    <row r="27" ht="15"/>
    <row r="28" ht="15"/>
    <row r="29" ht="15"/>
  </sheetData>
  <sheetProtection password="DA92" sheet="1" objects="1" scenarios="1"/>
  <mergeCells count="8">
    <mergeCell ref="A9:BC9"/>
    <mergeCell ref="C25:BC25"/>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list" allowBlank="1" showInputMessage="1" showErrorMessage="1" sqref="L13:L22">
      <formula1>"INR,USD,JPY,EUR,CHF,GBP"</formula1>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36</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Brind Kumar</cp:lastModifiedBy>
  <cp:lastPrinted>2014-12-11T06:40:55Z</cp:lastPrinted>
  <dcterms:created xsi:type="dcterms:W3CDTF">2009-01-30T06:42:42Z</dcterms:created>
  <dcterms:modified xsi:type="dcterms:W3CDTF">2018-11-06T06:15:40Z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