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<sst xmlns="http://schemas.openxmlformats.org/spreadsheetml/2006/main" count="138" uniqueCount="64">
  <si>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</si>
  <si>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</si>
  <si>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</si>
  <si>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</si>
  <si>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</si>
  <si>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</si>
  <si>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</si>
  <si>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</si>
  <si>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</si>
  <si>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</si>
  <si>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</si>
  <si>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</si>
  <si>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</si>
  <si>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</si>
  <si>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</si>
  <si>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</si>
  <si>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</si>
  <si>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</si>
  <si>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</si>
  <si>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</si>
  <si>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</si>
  <si>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</si>
  <si>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</si>
  <si>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</si>
  <si>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</si>
  <si>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</si>
  <si>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</si>
  <si>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</si>
  <si>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</si>
  <si>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</si>
  <si>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</si>
  <si>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</si>
  <si>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</si>
  <si>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</si>
  <si>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</si>
  <si>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</si>
  <si>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</si>
  <si>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</si>
  <si>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</si>
  <si>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</si>
  <si>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</si>
  <si>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</si>
  <si>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</si>
  <si>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</si>
  <si>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</si>
  <si>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</si>
  <si>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</si>
  <si>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</si>
  <si>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</si>
  <si>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</si>
  <si>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</si>
  <si>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</si>
  <si>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</si>
  <si>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t>item2</t>
  </si>
  <si>
    <r>
      <rPr>
        <b/>
        <sz val="11"/>
        <rFont val="Arial"/>
        <family val="2"/>
      </rPr>
      <t>Ferroelectric/Piezoelectric Test System</t>
    </r>
    <r>
      <rPr>
        <sz val="11"/>
        <rFont val="Arial"/>
        <family val="2"/>
      </rPr>
      <t xml:space="preserve"> (As per Technical Specification)</t>
    </r>
  </si>
  <si>
    <t>Tender Inviting Authority: Coordinator, School of Material Science and Technology, IIT (BHU), Varanasi</t>
  </si>
  <si>
    <t>Name of Work: Supply of Ferroelectric/Piezoelectric Test System in  School of Material Science and Technology, IIT (BHU), Varanasi</t>
  </si>
  <si>
    <t>Contract No: IIT(BHU)/SMST/2018-19/Piezoelectric/280, Dated 26-11-2018</t>
  </si>
  <si>
    <r>
      <rPr>
        <b/>
        <sz val="11"/>
        <rFont val="Arial"/>
        <family val="2"/>
      </rPr>
      <t>Optional Item2</t>
    </r>
    <r>
      <rPr>
        <sz val="11"/>
        <rFont val="Arial"/>
        <family val="2"/>
      </rPr>
      <t xml:space="preserve"> (As per Technical Specification mentioned in Tender Document)</t>
    </r>
  </si>
  <si>
    <r>
      <rPr>
        <b/>
        <sz val="11"/>
        <rFont val="Arial"/>
        <family val="2"/>
      </rPr>
      <t xml:space="preserve">Optional Item3 </t>
    </r>
    <r>
      <rPr>
        <sz val="11"/>
        <rFont val="Arial"/>
        <family val="2"/>
      </rPr>
      <t>(As per Technical Specification mentioned in Tender Document)</t>
    </r>
  </si>
  <si>
    <t>item3</t>
  </si>
  <si>
    <t>Ferroelectric/Piezoelectric Test System (As per Technical Specification)</t>
  </si>
  <si>
    <t>Optional Item2 (As per Technical Specification mentioned in Tender Document)</t>
  </si>
  <si>
    <t>Optional Item3 (As per Technical Specification mentioned in Tender Document)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</si>
</sst>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DMS-SMS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DMS-SMS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DMS-SMS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5" zoomScaleNormal="75" zoomScalePageLayoutView="0" workbookViewId="0" topLeftCell="A1">
      <selection activeCell="BB22" sqref="BB22"/>
    </sheetView>
  </sheetViews>
  <sheetFormatPr defaultColWidth="9.140625" defaultRowHeight="15"/>
  <cols>
    <col min="1" max="1" width="12.7109375" style="1" customWidth="1"/>
    <col min="2" max="2" width="45.281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3" t="s">
        <v>55</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56</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57</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83.25" customHeight="1">
      <c r="A8" s="11" t="s">
        <v>37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0.75" customHeight="1">
      <c r="A14" s="25">
        <v>1.01</v>
      </c>
      <c r="B14" s="39" t="s">
        <v>54</v>
      </c>
      <c r="C14" s="27" t="s">
        <v>24</v>
      </c>
      <c r="D14" s="77">
        <v>1</v>
      </c>
      <c r="E14" s="78" t="s">
        <v>26</v>
      </c>
      <c r="F14" s="42">
        <v>4000000</v>
      </c>
      <c r="G14" s="43"/>
      <c r="H14" s="44"/>
      <c r="I14" s="42" t="s">
        <v>27</v>
      </c>
      <c r="J14" s="45">
        <f>IF(I14="Less(-)",-1,1)</f>
        <v>1</v>
      </c>
      <c r="K14" s="46" t="s">
        <v>52</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0</v>
      </c>
      <c r="BB14" s="50">
        <f>SUM(O14:AZ14)</f>
        <v>0</v>
      </c>
      <c r="BC14" s="39" t="str">
        <f>SpellNumber(L14,BB14)</f>
        <v>USD Zero Only</v>
      </c>
      <c r="IA14" s="40">
        <v>1.01</v>
      </c>
      <c r="IB14" s="40" t="s">
        <v>61</v>
      </c>
      <c r="IC14" s="40" t="s">
        <v>24</v>
      </c>
      <c r="ID14" s="40">
        <v>1</v>
      </c>
      <c r="IE14" s="41" t="s">
        <v>26</v>
      </c>
      <c r="IF14" s="41" t="s">
        <v>28</v>
      </c>
      <c r="IG14" s="41" t="s">
        <v>24</v>
      </c>
      <c r="IH14" s="41">
        <v>123.223</v>
      </c>
      <c r="II14" s="41" t="s">
        <v>26</v>
      </c>
    </row>
    <row r="15" spans="1:243" s="40" customFormat="1" ht="30.75" customHeight="1">
      <c r="A15" s="25">
        <v>1.02</v>
      </c>
      <c r="B15" s="39" t="s">
        <v>58</v>
      </c>
      <c r="C15" s="27" t="s">
        <v>53</v>
      </c>
      <c r="D15" s="77">
        <v>1</v>
      </c>
      <c r="E15" s="78" t="s">
        <v>26</v>
      </c>
      <c r="F15" s="42">
        <v>0</v>
      </c>
      <c r="G15" s="43"/>
      <c r="H15" s="44"/>
      <c r="I15" s="42" t="s">
        <v>27</v>
      </c>
      <c r="J15" s="45">
        <f>IF(I15="Less(-)",-1,1)</f>
        <v>1</v>
      </c>
      <c r="K15" s="46" t="s">
        <v>52</v>
      </c>
      <c r="L15" s="79" t="s">
        <v>51</v>
      </c>
      <c r="M15" s="71"/>
      <c r="N15" s="75"/>
      <c r="O15" s="75"/>
      <c r="P15" s="76"/>
      <c r="Q15" s="75"/>
      <c r="R15" s="75"/>
      <c r="S15" s="74"/>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f>
        <v>0</v>
      </c>
      <c r="BB15" s="50">
        <f>SUM(O15:AZ15)</f>
        <v>0</v>
      </c>
      <c r="BC15" s="39" t="str">
        <f>SpellNumber(L15,BB15)</f>
        <v>USD Zero Only</v>
      </c>
      <c r="IA15" s="40">
        <v>1.02</v>
      </c>
      <c r="IB15" s="40" t="s">
        <v>62</v>
      </c>
      <c r="IC15" s="40" t="s">
        <v>53</v>
      </c>
      <c r="ID15" s="40">
        <v>1</v>
      </c>
      <c r="IE15" s="41" t="s">
        <v>26</v>
      </c>
      <c r="IF15" s="41" t="s">
        <v>28</v>
      </c>
      <c r="IG15" s="41" t="s">
        <v>24</v>
      </c>
      <c r="IH15" s="41">
        <v>123.223</v>
      </c>
      <c r="II15" s="41" t="s">
        <v>26</v>
      </c>
    </row>
    <row r="16" spans="1:243" s="40" customFormat="1" ht="30.75" customHeight="1">
      <c r="A16" s="25">
        <v>1.03</v>
      </c>
      <c r="B16" s="39" t="s">
        <v>59</v>
      </c>
      <c r="C16" s="27" t="s">
        <v>60</v>
      </c>
      <c r="D16" s="77">
        <v>1</v>
      </c>
      <c r="E16" s="78" t="s">
        <v>26</v>
      </c>
      <c r="F16" s="42">
        <v>0</v>
      </c>
      <c r="G16" s="43"/>
      <c r="H16" s="44"/>
      <c r="I16" s="42" t="s">
        <v>27</v>
      </c>
      <c r="J16" s="45">
        <f>IF(I16="Less(-)",-1,1)</f>
        <v>1</v>
      </c>
      <c r="K16" s="46" t="s">
        <v>52</v>
      </c>
      <c r="L16" s="79" t="s">
        <v>51</v>
      </c>
      <c r="M16" s="71"/>
      <c r="N16" s="75"/>
      <c r="O16" s="75"/>
      <c r="P16" s="76"/>
      <c r="Q16" s="75"/>
      <c r="R16" s="75"/>
      <c r="S16" s="74"/>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f>
        <v>0</v>
      </c>
      <c r="BB16" s="50">
        <f>SUM(O16:AZ16)</f>
        <v>0</v>
      </c>
      <c r="BC16" s="39" t="str">
        <f>SpellNumber(L16,BB16)</f>
        <v>USD Zero Only</v>
      </c>
      <c r="IA16" s="40">
        <v>1.03</v>
      </c>
      <c r="IB16" s="40" t="s">
        <v>63</v>
      </c>
      <c r="IC16" s="40" t="s">
        <v>60</v>
      </c>
      <c r="ID16" s="40">
        <v>1</v>
      </c>
      <c r="IE16" s="41" t="s">
        <v>26</v>
      </c>
      <c r="IF16" s="41" t="s">
        <v>28</v>
      </c>
      <c r="IG16" s="41" t="s">
        <v>24</v>
      </c>
      <c r="IH16" s="41">
        <v>123.223</v>
      </c>
      <c r="II16" s="41" t="s">
        <v>26</v>
      </c>
    </row>
    <row r="17" spans="1:243" s="40" customFormat="1" ht="24.75" customHeight="1">
      <c r="A17" s="51" t="s">
        <v>30</v>
      </c>
      <c r="B17" s="52"/>
      <c r="C17" s="53"/>
      <c r="D17" s="54"/>
      <c r="E17" s="54"/>
      <c r="F17" s="54"/>
      <c r="G17" s="54"/>
      <c r="H17" s="55"/>
      <c r="I17" s="55"/>
      <c r="J17" s="55"/>
      <c r="K17" s="55"/>
      <c r="L17" s="56"/>
      <c r="BA17" s="57">
        <f>SUM(BA13:BA16)</f>
        <v>0</v>
      </c>
      <c r="BB17" s="57">
        <f>SUM(BB13:BB16)</f>
        <v>0</v>
      </c>
      <c r="BC17" s="39" t="str">
        <f>SpellNumber($E$2,BB17)</f>
        <v>INR,USD,JPY,EUR,CHF,GBP Zero Only</v>
      </c>
      <c r="IE17" s="41">
        <v>4</v>
      </c>
      <c r="IF17" s="41" t="s">
        <v>29</v>
      </c>
      <c r="IG17" s="41" t="s">
        <v>31</v>
      </c>
      <c r="IH17" s="41">
        <v>10</v>
      </c>
      <c r="II17" s="41" t="s">
        <v>26</v>
      </c>
    </row>
    <row r="18" spans="1:243" s="66" customFormat="1" ht="54.75" customHeight="1" hidden="1">
      <c r="A18" s="52" t="s">
        <v>32</v>
      </c>
      <c r="B18" s="58"/>
      <c r="C18" s="59"/>
      <c r="D18" s="60"/>
      <c r="E18" s="72" t="s">
        <v>33</v>
      </c>
      <c r="F18" s="73"/>
      <c r="G18" s="61"/>
      <c r="H18" s="62"/>
      <c r="I18" s="62"/>
      <c r="J18" s="62"/>
      <c r="K18" s="63"/>
      <c r="L18" s="64"/>
      <c r="M18" s="65" t="s">
        <v>34</v>
      </c>
      <c r="O18" s="40"/>
      <c r="P18" s="40"/>
      <c r="Q18" s="40"/>
      <c r="R18" s="40"/>
      <c r="S18" s="40"/>
      <c r="BA18" s="67">
        <f>IF(ISBLANK(F18),0,IF(E18="Excess (+)",ROUND(BA17+(BA17*F18),2),IF(E18="Less (-)",ROUND(BA17+(BA17*F18*(-1)),2),0)))</f>
        <v>0</v>
      </c>
      <c r="BB18" s="68">
        <f>ROUND(BA18,0)</f>
        <v>0</v>
      </c>
      <c r="BC18" s="69" t="str">
        <f>SpellNumber(L18,BB18)</f>
        <v> Zero Only</v>
      </c>
      <c r="IE18" s="70"/>
      <c r="IF18" s="70"/>
      <c r="IG18" s="70"/>
      <c r="IH18" s="70"/>
      <c r="II18" s="70"/>
    </row>
    <row r="19" spans="1:243" s="66" customFormat="1" ht="43.5" customHeight="1">
      <c r="A19" s="51" t="s">
        <v>35</v>
      </c>
      <c r="B19" s="51"/>
      <c r="C19" s="81" t="str">
        <f>SpellNumber($E$2,BB17)</f>
        <v>INR,USD,JPY,EUR,CHF,GBP Zero Only</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IE19" s="70"/>
      <c r="IF19" s="70"/>
      <c r="IG19" s="70"/>
      <c r="IH19" s="70"/>
      <c r="II19" s="70"/>
    </row>
    <row r="20" ht="15"/>
    <row r="21" ht="15"/>
    <row r="22" ht="15"/>
    <row r="23" ht="15"/>
  </sheetData>
  <sheetProtection password="9D0A" sheet="1" objects="1" scenarios="1"/>
  <mergeCells count="8">
    <mergeCell ref="A9:BC9"/>
    <mergeCell ref="C19:BC19"/>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 D13:D1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16">
      <formula1>0</formula1>
      <formula2>999999999999999</formula2>
    </dataValidation>
    <dataValidation type="list" allowBlank="1" showInputMessage="1" showErrorMessage="1" sqref="L13 L14 L16 L15">
      <formula1>"INR,USD,JPY,EUR,CHF,GBP"</formula1>
    </dataValidation>
    <dataValidation type="decimal" allowBlank="1" showInputMessage="1" showErrorMessage="1" promptTitle="GST Percentage" prompt="Please enter GST Percentage for this item, if any. " errorTitle="Invaid Entry" error="Only Numeric Values are allowed. " sqref="N14:N16">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16">
      <formula1>0</formula1>
      <formula2>999999999999999</formula2>
    </dataValidation>
    <dataValidation allowBlank="1" showInputMessage="1" showErrorMessage="1" promptTitle="Freight Charges" prompt="Please enter Freight Charges (unloading and Stacking) in INR, if any." sqref="P14:P16"/>
    <dataValidation type="decimal" allowBlank="1" showInputMessage="1" showErrorMessage="1" promptTitle="Any other Taxes/Duties" prompt="Please enter Any other Taxes/Duties in INR for this Item, if any." errorTitle="Invaid Entry" error="Only Numeric Values are allowed. " sqref="Q14:Q16">
      <formula1>0</formula1>
      <formula2>999999999999999</formula2>
    </dataValidation>
    <dataValidation type="decimal" allowBlank="1" showInputMessage="1" showErrorMessage="1" promptTitle="Estimated Rate" prompt=" Estimated Rate for this item. " errorTitle="Invalid Entry" error="Only Numeric Values are allowed. " sqref="F14:F16">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2018-11-28T07:00:34Z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