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225" tabRatio="90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<sst xmlns="http://schemas.openxmlformats.org/spreadsheetml/2006/main" count="108" uniqueCount="54">
  <si>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</si>
  <si>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</si>
  <si>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</si>
  <si>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</si>
  <si>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</si>
  <si>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</si>
  <si>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</si>
  <si>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</si>
  <si>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</si>
  <si>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</si>
  <si>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</si>
  <si>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</si>
  <si>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</si>
  <si>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</si>
  <si>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</si>
  <si>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</si>
  <si>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</si>
  <si>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</si>
  <si>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</si>
  <si>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</si>
  <si>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</si>
  <si>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</si>
  <si>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</si>
  <si>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</si>
  <si>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</si>
  <si>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</si>
  <si>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</si>
  <si>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</si>
  <si>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</si>
  <si>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</si>
  <si>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</si>
  <si>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</si>
  <si>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</si>
  <si>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</si>
  <si>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</si>
  <si>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</si>
  <si>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</si>
  <si>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Full Conversion</t>
  </si>
  <si>
    <t>Supplying, Conveying and fixing spls. Including eart</t>
  </si>
  <si>
    <t>Construction of chamber for 100mm sluice plates</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</si>
  <si>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</si>
  <si>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</si>
  <si>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</si>
  <si>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</si>
  <si>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</si>
  <si>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</si>
  <si>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</si>
  <si>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</si>
  <si>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r>
      <t xml:space="preserve">TOTAL AMOUNT  With Taxes
           in
     </t>
    </r>
    <r>
      <rPr>
        <b/>
        <sz val="11"/>
        <color indexed="10"/>
        <rFont val="Arial"/>
        <family val="2"/>
      </rPr>
      <t xml:space="preserve"> Rs.      P</t>
    </r>
  </si>
  <si>
    <t>Nos.</t>
  </si>
  <si>
    <t>Tender Inviting Authority: Superintending Engineer, IWD, IIT(BHU), Varanasi</t>
  </si>
  <si>
    <t xml:space="preserve">Name of Work:  Name of Work : -  Annual Operation &amp; Maintenance Contract for round the clock operation of 1 No. 33/11kV PSS (with GIS Panels &amp; AIS), 07 Nos. 11kV/433V DSS, Allied Sub-Stations’ Equipments (SCADA, Battery Bank etc.), Routine Preventive/ Breakdown Maintenance of LT Overhead Lines, and LT/HT Underground Cable Services at IIT (BHU) Campus, Varanasi (U.P.)
 </t>
  </si>
  <si>
    <t xml:space="preserve"> Name of Work : -  Annual Operation &amp; Maintenance Contract for round the clock operation of 1 No. 33/11kV PSS (with GIS Panels &amp; AIS), 07 Nos. 11kV/433V DSS, Allied Sub-Stations’ Equipments (SCADA, Battery Bank etc.), Routine Preventive/ Breakdown Maintenance of LT Overhead Lines, and LT/HT Underground Cable Services at IIT (BHU) Campus, Varanasi (U.P.)</t>
  </si>
  <si>
    <t>Contract No: IIT(BHU)/IWD/2020-21/ET-001/44 dated 20.05.2020</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</si>
</sst>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173" fontId="4" fillId="0" borderId="13" xfId="59" applyNumberFormat="1" applyFont="1" applyFill="1" applyBorder="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4" xfId="59" applyNumberFormat="1" applyFont="1" applyFill="1" applyBorder="1" applyAlignment="1">
      <alignment horizontal="right" vertical="top"/>
      <protection/>
    </xf>
    <xf numFmtId="2" fontId="7" fillId="0" borderId="14"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7"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18"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9"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24" fillId="0" borderId="13" xfId="59" applyNumberFormat="1" applyFont="1" applyFill="1" applyBorder="1" applyAlignment="1">
      <alignment vertical="top" wrapText="1"/>
      <protection/>
    </xf>
    <xf numFmtId="0" fontId="4" fillId="0" borderId="13" xfId="56" applyNumberFormat="1" applyFont="1" applyFill="1" applyBorder="1" applyAlignment="1">
      <alignment horizontal="center" vertical="top"/>
      <protection/>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20Form\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Q%20Form\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16"/>
  <sheetViews>
    <sheetView showGridLines="0" zoomScale="68" zoomScaleNormal="68" zoomScalePageLayoutView="0" workbookViewId="0" topLeftCell="A1">
      <selection activeCell="B8" sqref="B8:BC8"/>
    </sheetView>
  </sheetViews>
  <sheetFormatPr defaultColWidth="9.140625" defaultRowHeight="15"/>
  <cols>
    <col min="1" max="1" width="17.140625" style="1" customWidth="1"/>
    <col min="2" max="2" width="89.28125" style="1" customWidth="1"/>
    <col min="3" max="3" width="9.140625" style="1" hidden="1" customWidth="1"/>
    <col min="4" max="4" width="15.140625" style="1" customWidth="1"/>
    <col min="5" max="5" width="14.28125" style="1" customWidth="1"/>
    <col min="6" max="6" width="21.28125" style="1" customWidth="1"/>
    <col min="7" max="13" width="0" style="1" hidden="1" customWidth="1"/>
    <col min="14" max="14" width="0" style="2" hidden="1" customWidth="1"/>
    <col min="15" max="52" width="0" style="1" hidden="1" customWidth="1"/>
    <col min="53" max="53" width="21.7109375" style="1" customWidth="1"/>
    <col min="54" max="54" width="0"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7" customHeight="1">
      <c r="A1" s="64" t="str">
        <f>B2&amp;" BoQ"</f>
        <v>Percentage BoQ</v>
      </c>
      <c r="B1" s="64"/>
      <c r="C1" s="64"/>
      <c r="D1" s="64"/>
      <c r="E1" s="64"/>
      <c r="F1" s="64"/>
      <c r="G1" s="64"/>
      <c r="H1" s="64"/>
      <c r="I1" s="64"/>
      <c r="J1" s="64"/>
      <c r="K1" s="64"/>
      <c r="L1" s="6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5" t="s">
        <v>50</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10"/>
      <c r="IF4" s="10"/>
      <c r="IG4" s="10"/>
      <c r="IH4" s="10"/>
      <c r="II4" s="10"/>
    </row>
    <row r="5" spans="1:243" s="9" customFormat="1" ht="44.25" customHeight="1">
      <c r="A5" s="65" t="s">
        <v>51</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10"/>
      <c r="IF5" s="10"/>
      <c r="IG5" s="10"/>
      <c r="IH5" s="10"/>
      <c r="II5" s="10"/>
    </row>
    <row r="6" spans="1:243" s="9" customFormat="1" ht="30.75" customHeight="1">
      <c r="A6" s="65" t="s">
        <v>53</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IE6" s="10"/>
      <c r="IF6" s="10"/>
      <c r="IG6" s="10"/>
      <c r="IH6" s="10"/>
      <c r="II6" s="10"/>
    </row>
    <row r="7" spans="1:243" s="9" customFormat="1" ht="29.25" customHeight="1" hidden="1">
      <c r="A7" s="66" t="s">
        <v>7</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10"/>
      <c r="IF7" s="10"/>
      <c r="IG7" s="10"/>
      <c r="IH7" s="10"/>
      <c r="II7" s="10"/>
    </row>
    <row r="8" spans="1:243" s="12" customFormat="1" ht="93.75" customHeight="1">
      <c r="A8" s="11" t="s">
        <v>46</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2" t="s">
        <v>8</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72" customHeight="1">
      <c r="A11" s="16" t="s">
        <v>15</v>
      </c>
      <c r="B11" s="16" t="s">
        <v>16</v>
      </c>
      <c r="C11" s="16" t="s">
        <v>17</v>
      </c>
      <c r="D11" s="16" t="s">
        <v>18</v>
      </c>
      <c r="E11" s="16" t="s">
        <v>19</v>
      </c>
      <c r="F11" s="16" t="s">
        <v>47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48</v>
      </c>
      <c r="BB11" s="20" t="s">
        <v>32</v>
      </c>
      <c r="BC11" s="20" t="s">
        <v>33</v>
      </c>
      <c r="IE11" s="18"/>
      <c r="IF11" s="18"/>
      <c r="IG11" s="18"/>
      <c r="IH11" s="18"/>
      <c r="II11" s="18"/>
    </row>
    <row r="12" spans="1:243" s="17" customFormat="1" ht="26.25" customHeight="1">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25" customFormat="1" ht="100.5" customHeight="1">
      <c r="A13" s="22">
        <v>1</v>
      </c>
      <c r="B13" s="60" t="s">
        <v>52</v>
      </c>
      <c r="C13" s="23"/>
      <c r="D13" s="27">
        <v>1</v>
      </c>
      <c r="E13" s="61" t="s">
        <v>49</v>
      </c>
      <c r="F13" s="28">
        <v>8200000</v>
      </c>
      <c r="G13" s="29"/>
      <c r="H13" s="30"/>
      <c r="I13" s="28" t="s">
        <v>36</v>
      </c>
      <c r="J13" s="31">
        <f>IF(I13="Less(-)",-1,1)</f>
        <v>1</v>
      </c>
      <c r="K13" s="32" t="s">
        <v>37</v>
      </c>
      <c r="L13" s="32" t="s">
        <v>4</v>
      </c>
      <c r="M13" s="57"/>
      <c r="N13" s="29"/>
      <c r="O13" s="29"/>
      <c r="P13" s="33"/>
      <c r="Q13" s="29"/>
      <c r="R13" s="29"/>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f>total_amount_ba($B$2,$D$2,D13,F13,J13,K13,M13)</f>
        <v>8200000</v>
      </c>
      <c r="BB13" s="36">
        <f>BA13+SUM(N13:AZ13)</f>
        <v>8200000</v>
      </c>
      <c r="BC13" s="24" t="str">
        <f>SpellNumber(L13,BB13)</f>
        <v>INR  Eighty Two Lakh    Only</v>
      </c>
      <c r="IA13" s="25">
        <v>1</v>
      </c>
      <c r="IB13" s="25" t="s">
        <v>52</v>
      </c>
      <c r="ID13" s="25">
        <v>1</v>
      </c>
      <c r="IE13" s="26" t="s">
        <v>49</v>
      </c>
      <c r="IF13" s="26" t="s">
        <v>38</v>
      </c>
      <c r="IG13" s="26" t="s">
        <v>34</v>
      </c>
      <c r="IH13" s="26">
        <v>123.223</v>
      </c>
      <c r="II13" s="26" t="s">
        <v>35</v>
      </c>
    </row>
    <row r="14" spans="1:243" s="25" customFormat="1" ht="39" customHeight="1">
      <c r="A14" s="37" t="s">
        <v>41</v>
      </c>
      <c r="B14" s="38" t="s">
        <v>7</v>
      </c>
      <c r="C14" s="39"/>
      <c r="D14" s="40"/>
      <c r="E14" s="40"/>
      <c r="F14" s="40"/>
      <c r="G14" s="40"/>
      <c r="H14" s="41"/>
      <c r="I14" s="41"/>
      <c r="J14" s="41"/>
      <c r="K14" s="41"/>
      <c r="L14" s="42"/>
      <c r="BA14" s="43">
        <f>SUM(BA13:BA13)</f>
        <v>8200000</v>
      </c>
      <c r="BB14" s="44">
        <f>SUM(BB13:BB13)</f>
        <v>8200000</v>
      </c>
      <c r="BC14" s="24" t="str">
        <f>SpellNumber($E$2,BB14)</f>
        <v>INR  Eighty Two Lakh    Only</v>
      </c>
      <c r="IE14" s="26">
        <v>4</v>
      </c>
      <c r="IF14" s="26" t="s">
        <v>39</v>
      </c>
      <c r="IG14" s="26" t="s">
        <v>40</v>
      </c>
      <c r="IH14" s="26">
        <v>10</v>
      </c>
      <c r="II14" s="26" t="s">
        <v>35</v>
      </c>
    </row>
    <row r="15" spans="1:243" s="53" customFormat="1" ht="41.25" customHeight="1">
      <c r="A15" s="38" t="s">
        <v>42</v>
      </c>
      <c r="B15" s="45"/>
      <c r="C15" s="46"/>
      <c r="D15" s="47"/>
      <c r="E15" s="58" t="s">
        <v>45</v>
      </c>
      <c r="F15" s="59"/>
      <c r="G15" s="48"/>
      <c r="H15" s="49"/>
      <c r="I15" s="49"/>
      <c r="J15" s="49"/>
      <c r="K15" s="50"/>
      <c r="L15" s="51"/>
      <c r="M15" s="52"/>
      <c r="O15" s="25"/>
      <c r="P15" s="25"/>
      <c r="Q15" s="25"/>
      <c r="R15" s="25"/>
      <c r="S15" s="25"/>
      <c r="BA15" s="54">
        <f>IF(ISBLANK(F15),0,IF(E15="Excess (+)",ROUND(BA14+(BA14*F15),2),IF(E15="Less (-)",ROUND(BA14+(BA14*F15*(-1)),2),IF(E15="At Par",BA14,0))))</f>
        <v>0</v>
      </c>
      <c r="BB15" s="55">
        <f>ROUND(BA15,0)</f>
        <v>0</v>
      </c>
      <c r="BC15" s="24" t="str">
        <f>SpellNumber($E$2,BB15)</f>
        <v>INR Zero Only</v>
      </c>
      <c r="IE15" s="56"/>
      <c r="IF15" s="56"/>
      <c r="IG15" s="56"/>
      <c r="IH15" s="56"/>
      <c r="II15" s="56"/>
    </row>
    <row r="16" spans="1:243" s="53" customFormat="1" ht="41.25" customHeight="1">
      <c r="A16" s="37" t="s">
        <v>43</v>
      </c>
      <c r="B16" s="37"/>
      <c r="C16" s="63" t="str">
        <f>SpellNumber($E$2,BB15)</f>
        <v>INR Zero Only</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IE16" s="56"/>
      <c r="IF16" s="56"/>
      <c r="IG16" s="56"/>
      <c r="IH16" s="56"/>
      <c r="II16" s="56"/>
    </row>
  </sheetData>
  <sheetProtection password="EEC8" sheet="1"/>
  <mergeCells count="8">
    <mergeCell ref="A9:BC9"/>
    <mergeCell ref="C16:BC16"/>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
      <formula1>IF(E15="Select",-1,IF(E15="At Par",0,0))</formula1>
      <formula2>IF(E15="Select",-1,IF(E15="At Par",0,0.99))</formula2>
    </dataValidation>
    <dataValidation type="list" allowBlank="1" showErrorMessage="1" sqref="E1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L13">
      <formula1>"INR"</formula1>
    </dataValidation>
    <dataValidation type="list" allowBlank="1" showErrorMessage="1" sqref="K13">
      <formula1>"Partial Conversion,Full Conversion"</formula1>
      <formula2>0</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s>
  <printOptions/>
  <pageMargins left="0.7" right="0.7" top="0.75" bottom="0.75" header="0.5118055555555555" footer="0.5118055555555555"/>
  <pageSetup fitToHeight="0" fitToWidth="1" horizontalDpi="600" verticalDpi="600" orientation="landscape" paperSize="9" scale="5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8" t="s">
        <v>44</v>
      </c>
      <c r="F6" s="68"/>
      <c r="G6" s="68"/>
      <c r="H6" s="68"/>
      <c r="I6" s="68"/>
      <c r="J6" s="68"/>
      <c r="K6" s="68"/>
    </row>
    <row r="7" spans="5:11" ht="15">
      <c r="E7" s="69"/>
      <c r="F7" s="69"/>
      <c r="G7" s="69"/>
      <c r="H7" s="69"/>
      <c r="I7" s="69"/>
      <c r="J7" s="69"/>
      <c r="K7" s="69"/>
    </row>
    <row r="8" spans="5:11" ht="15">
      <c r="E8" s="69"/>
      <c r="F8" s="69"/>
      <c r="G8" s="69"/>
      <c r="H8" s="69"/>
      <c r="I8" s="69"/>
      <c r="J8" s="69"/>
      <c r="K8" s="69"/>
    </row>
    <row r="9" spans="5:11" ht="15">
      <c r="E9" s="69"/>
      <c r="F9" s="69"/>
      <c r="G9" s="69"/>
      <c r="H9" s="69"/>
      <c r="I9" s="69"/>
      <c r="J9" s="69"/>
      <c r="K9" s="69"/>
    </row>
    <row r="10" spans="5:11" ht="15">
      <c r="E10" s="69"/>
      <c r="F10" s="69"/>
      <c r="G10" s="69"/>
      <c r="H10" s="69"/>
      <c r="I10" s="69"/>
      <c r="J10" s="69"/>
      <c r="K10" s="69"/>
    </row>
    <row r="11" spans="5:11" ht="15">
      <c r="E11" s="69"/>
      <c r="F11" s="69"/>
      <c r="G11" s="69"/>
      <c r="H11" s="69"/>
      <c r="I11" s="69"/>
      <c r="J11" s="69"/>
      <c r="K11" s="69"/>
    </row>
    <row r="12" spans="5:11" ht="15">
      <c r="E12" s="69"/>
      <c r="F12" s="69"/>
      <c r="G12" s="69"/>
      <c r="H12" s="69"/>
      <c r="I12" s="69"/>
      <c r="J12" s="69"/>
      <c r="K12" s="69"/>
    </row>
    <row r="13" spans="5:11" ht="15">
      <c r="E13" s="69"/>
      <c r="F13" s="69"/>
      <c r="G13" s="69"/>
      <c r="H13" s="69"/>
      <c r="I13" s="69"/>
      <c r="J13" s="69"/>
      <c r="K13" s="69"/>
    </row>
    <row r="14" spans="5:11" ht="1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Kamlesh</cp:lastModifiedBy>
  <cp:lastPrinted>2020-05-20T10:02:49Z</cp:lastPrinted>
  <dcterms:created xsi:type="dcterms:W3CDTF">2009-01-30T06:42:42Z</dcterms:created>
  <dcterms:modified xsi:type="dcterms:W3CDTF">2020-05-20T10:08:08Z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