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<sst xmlns="http://schemas.openxmlformats.org/spreadsheetml/2006/main" count="390" uniqueCount="114">
  <si>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</si>
  <si>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</si>
  <si>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</si>
  <si>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</si>
  <si>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</si>
  <si>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</si>
  <si>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</si>
  <si>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</si>
  <si>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</si>
  <si>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</si>
  <si>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</si>
  <si>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</si>
  <si>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</si>
  <si>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</si>
  <si>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</si>
  <si>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</si>
  <si>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</si>
  <si>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</si>
  <si>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</si>
  <si>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</si>
  <si>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</si>
  <si>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</si>
  <si>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</si>
  <si>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</si>
  <si>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</si>
  <si>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</si>
  <si>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</si>
  <si>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</si>
  <si>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</si>
  <si>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</si>
  <si>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</si>
  <si>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</si>
  <si>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</si>
  <si>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</si>
  <si>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</si>
  <si>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</si>
  <si>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</si>
  <si>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</si>
  <si>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</si>
  <si>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</si>
  <si>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</si>
  <si>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</si>
  <si>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</si>
  <si>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</si>
  <si>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</si>
  <si>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</si>
  <si>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</si>
  <si>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</si>
  <si>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</si>
  <si>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</si>
  <si>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</si>
  <si>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item2</t>
  </si>
  <si>
    <t>item3</t>
  </si>
  <si>
    <t>item4</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</si>
  <si>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</si>
  <si>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</si>
  <si>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</si>
  <si>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</si>
  <si>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</si>
  <si>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</si>
  <si>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</si>
  <si>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</si>
  <si>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</si>
  <si>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</si>
  <si>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</si>
  <si>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</si>
  <si>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</si>
  <si>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</si>
  <si>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</si>
  <si>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</si>
  <si>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</si>
  <si>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</si>
  <si>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</si>
  <si>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r>
      <t xml:space="preserve">Wiring for light point/ fan point/ exhaust fan point/ call bell point with 1.5 sq.mm FRLS PVC insulated copper conductor single core cable in surface / recessed medium class PVC conduit, with modular switch, modular plate, suitable GI box and earthing  the point with 1.5 sq.mm FRLS PVC insulated copper conductor single core cable etc. as required. </t>
    </r>
    <r>
      <rPr>
        <b/>
        <sz val="12"/>
        <rFont val="Arial"/>
        <family val="2"/>
      </rPr>
      <t>(Make: Polycab/ Finolex/ L&amp;T )</t>
    </r>
    <r>
      <rPr>
        <sz val="12"/>
        <rFont val="Arial"/>
        <family val="2"/>
      </rPr>
      <t xml:space="preserve">
Group C</t>
    </r>
  </si>
  <si>
    <r>
      <t xml:space="preserve">Wiring for circuit/ submain wiring alongwith earth wire with the following sizes of FRLS PVC insulated copper conductor, single core cable in surface/ recessed medium class PVC conduit as required. </t>
    </r>
    <r>
      <rPr>
        <b/>
        <sz val="12"/>
        <rFont val="Arial"/>
        <family val="2"/>
      </rPr>
      <t>(Make: Polycab/ Finolex/ L&amp;T)</t>
    </r>
    <r>
      <rPr>
        <sz val="12"/>
        <rFont val="Arial"/>
        <family val="2"/>
      </rPr>
      <t xml:space="preserve">
2 X 2.5 sq. mm + 1 X 2.5 sq. mm earth wire</t>
    </r>
  </si>
  <si>
    <t>2 X 4 sq. mm + 1 X 4 sq. mm earth wire</t>
  </si>
  <si>
    <t>2 X 6 sq. mm + 1 X 6 sq. mm earth wire</t>
  </si>
  <si>
    <t xml:space="preserve">4 X 6 sq. mm + 2 X 6 sq. mm earth wire </t>
  </si>
  <si>
    <t xml:space="preserve">4 X 10sq. mm + 2 X 6 sq. mm earth wire </t>
  </si>
  <si>
    <r>
      <t>Supplying and fixing</t>
    </r>
    <r>
      <rPr>
        <b/>
        <sz val="12"/>
        <rFont val="Times New Roman"/>
        <family val="1"/>
      </rPr>
      <t>12 way, Double door</t>
    </r>
    <r>
      <rPr>
        <sz val="12"/>
        <rFont val="Times New Roman"/>
        <family val="1"/>
      </rPr>
      <t xml:space="preserve">, single pole and neutral, sheet steel, MCB distribution board, 240 V, on surface/ recess, complete with tinned copper bus bar, neutral bus bar, earth bar, din bar, interconnections, powder painted including earthing etc. as required. (But without MCB/RCCB/Isolator) </t>
    </r>
    <r>
      <rPr>
        <b/>
        <sz val="12"/>
        <rFont val="Times New Roman"/>
        <family val="1"/>
      </rPr>
      <t xml:space="preserve">(Make: ABB / L&amp;T /  Legrand)
</t>
    </r>
  </si>
  <si>
    <r>
      <t xml:space="preserve">Supplying and fixing 5 A to 32 A rating, 240/415 V, 10 kA, "C" curve, miniature circuit breaker suitable for inductive load of following poles in the existing MCB DB complete with connections, testing and commissioning etc. as required . (Make: ABB / L&amp;T /  Legrand)
</t>
    </r>
    <r>
      <rPr>
        <b/>
        <sz val="12"/>
        <color indexed="8"/>
        <rFont val="Calibri"/>
        <family val="2"/>
      </rPr>
      <t>Single Pole MCB</t>
    </r>
  </si>
  <si>
    <t>DP MCB   "C" curve 40/63 A</t>
  </si>
  <si>
    <t>Supplying and fixing following way, horizontal type three pole and neutral, sheet steel, MCB distribution board, 415 V, on surface/ recess, complete with tinned copper bus bar, neutral bus bar, earth bar, din bar, interconnections, powder painted including earthing etc. as required. (But without MCB/RCCB/ Isolator) 
8 way (4 + 24), Double door</t>
  </si>
  <si>
    <t xml:space="preserve">63 A  "C" curve FP MCB </t>
  </si>
  <si>
    <r>
      <t xml:space="preserve">Supplying and fixing suitable size GI box with modular plate and cover in front on surface or in recess, including providng and fixing 2 Nos. 3 pin 5/6 A modular socket outlet and 2 Nos. 5/  6 A modular switch, connections etc. as required. (For light plugs to be used in non residential buildings). </t>
    </r>
    <r>
      <rPr>
        <b/>
        <sz val="12"/>
        <rFont val="Arial"/>
        <family val="2"/>
      </rPr>
      <t>(Make: ABB / L&amp;T /  Legrand)</t>
    </r>
  </si>
  <si>
    <r>
      <t xml:space="preserve">Supplying and fixing suitable size GI box with modular plate and cover in front on surface or in recess, including providing and fixing 6 pin 5/6 A &amp; 15/16 A modular socket outlet and 15/16 A modular switch, connections etc. as required. </t>
    </r>
    <r>
      <rPr>
        <b/>
        <sz val="12"/>
        <rFont val="Arial"/>
        <family val="2"/>
      </rPr>
      <t>(Make: ABB / L&amp;T /  Legrand)</t>
    </r>
    <r>
      <rPr>
        <sz val="12"/>
        <rFont val="Arial"/>
        <family val="2"/>
      </rPr>
      <t xml:space="preserve">
</t>
    </r>
  </si>
  <si>
    <r>
      <t xml:space="preserve">Supplying and fixing of 230VAC 1Ph. 300 mm,1400  rpm exhaust Fan  with sweep feature. </t>
    </r>
    <r>
      <rPr>
        <b/>
        <sz val="12"/>
        <rFont val="Arial"/>
        <family val="2"/>
      </rPr>
      <t>( Make: Bajaj/Usha / ORIENT / CG/Bajaj)</t>
    </r>
  </si>
  <si>
    <r>
      <t>Supplying and fixing of 230VAC 1Ph. 1400mm dia Ceiling Fan (High Speed)  .  (</t>
    </r>
    <r>
      <rPr>
        <b/>
        <sz val="12"/>
        <rFont val="Arial"/>
        <family val="2"/>
      </rPr>
      <t>Make: Usha / Crompton / Bajaj )</t>
    </r>
  </si>
  <si>
    <t>Supplying and fixing of 230VAC 1Ph.  Two module steeped type fan electronic regulator</t>
  </si>
  <si>
    <t xml:space="preserve">Supplying,Cutting of huck , painting and fixing of  MS Down down conduit for  installation of ceiling fan upto 5 to 8 feet </t>
  </si>
  <si>
    <r>
      <t xml:space="preserve">Supplying and Fixing 20W LED batten </t>
    </r>
    <r>
      <rPr>
        <b/>
        <sz val="12"/>
        <rFont val="Arial"/>
        <family val="2"/>
      </rPr>
      <t>( Make: Philips/ Wipro / Polycab)</t>
    </r>
  </si>
  <si>
    <r>
      <t xml:space="preserve">Supply &amp; Installation of 2X2 pure LED  false ceiling Surface Light  </t>
    </r>
    <r>
      <rPr>
        <b/>
        <sz val="12"/>
        <rFont val="Arial"/>
        <family val="2"/>
      </rPr>
      <t>Make-Phillipse/Wipro/CG/Polycab</t>
    </r>
  </si>
  <si>
    <r>
      <t xml:space="preserve">Supplying and fixing of 230VAC 1Ph. Sweep-400mm ,rpm-2200,pwer-100w,Air delivery-100cmm Wall Fan (High Speed)  .  </t>
    </r>
    <r>
      <rPr>
        <b/>
        <sz val="12"/>
        <rFont val="Arial"/>
        <family val="2"/>
      </rPr>
      <t>(Make: Usha / Crompton / Bajaj )</t>
    </r>
  </si>
  <si>
    <t>Supplying &amp; fixing suitable size GI box wih modular plate and cover in front on surface or in recess including providing and fixing 25 A modular socket outlet and 25 A modular SP MCB, “C” curve including connections, painting etc. as required</t>
  </si>
  <si>
    <t xml:space="preserve">Providing and fixing following capacity 100 Amp Conferming IEC60947-3,IS/IEC 60947-3 Standared ,TP&amp;N disconnector fuse switch unit with enclosure box including 3 no-100 Amp HRC Fuse  inside the existing panel board with ISI marked HRC fuses including drilling holes in cubicle panel, making connections, etc. as required. </t>
  </si>
  <si>
    <t xml:space="preserve">Earthing with G.I. earth pipe 4.5 meter long, 40 mm dia including accessories, and providing masonry enclosure with cover plate having locking arrangement and watering pipe etc. with charcoal/ coke and salt as required. </t>
  </si>
  <si>
    <t>Providing and fixing 25 mm X 5 mm G.I. strip on surface or in recess for connections etc. as required.</t>
  </si>
  <si>
    <t>Point</t>
  </si>
  <si>
    <t>Mtrs</t>
  </si>
  <si>
    <t>Tender Inviting Authority: S. E., IWD, IIT(BHU), Varanasi</t>
  </si>
  <si>
    <t>Name of Work: BOQ for electrical installations,Illumination and wiring  works in  laboratory space of Control System Electrical Engineering IIT(BHU), Varanasi</t>
  </si>
  <si>
    <t>Contract No:  Ixxxxxxxxxxxxxxxxx</t>
  </si>
  <si>
    <t>Wiring for light point/ fan point/ exhaust fan point/ call bell point with 1.5 sq.mm FRLS PVC insulated copper conductor single core cable in surface / recessed medium class PVC conduit, with modular switch, modular plate, suitable GI box and earthing  the point with 1.5 sq.mm FRLS PVC insulated copper conductor single core cable etc. as required. (Make: Polycab/ Finolex/ L&amp;T )
Group C</t>
  </si>
  <si>
    <t>Wiring for circuit/ submain wiring alongwith earth wire with the following sizes of FRLS PVC insulated copper conductor, single core cable in surface/ recessed medium class PVC conduit as required. (Make: Polycab/ Finolex/ L&amp;T)
2 X 2.5 sq. mm + 1 X 2.5 sq. mm earth wire</t>
  </si>
  <si>
    <t xml:space="preserve">Supplying and fixing12 way, Double door, single pole and neutral, sheet steel, MCB distribution board, 240 V, on surface/ recess, complete with tinned copper bus bar, neutral bus bar, earth bar, din bar, interconnections, powder painted including earthing etc. as required. (But without MCB/RCCB/Isolator) (Make: ABB / L&amp;T /  Legrand)
</t>
  </si>
  <si>
    <t>Supplying and fixing 5 A to 32 A rating, 240/415 V, 10 kA, "C" curve, miniature circuit breaker suitable for inductive load of following poles in the existing MCB DB complete with connections, testing and commissioning etc. as required . (Make: ABB / L&amp;T /  Legrand)
Single Pole MCB</t>
  </si>
  <si>
    <t>Supplying and fixing suitable size GI box with modular plate and cover in front on surface or in recess, including providng and fixing 2 Nos. 3 pin 5/6 A modular socket outlet and 2 Nos. 5/  6 A modular switch, connections etc. as required. (For light plugs to be used in non residential buildings). (Make: ABB / L&amp;T /  Legrand)</t>
  </si>
  <si>
    <t xml:space="preserve">Supplying and fixing suitable size GI box with modular plate and cover in front on surface or in recess, including providing and fixing 6 pin 5/6 A &amp; 15/16 A modular socket outlet and 15/16 A modular switch, connections etc. as required. (Make: ABB / L&amp;T /  Legrand)
</t>
  </si>
  <si>
    <t>Supplying and fixing of 230VAC 1Ph. 300 mm,1400  rpm exhaust Fan  with sweep feature. ( Make: Bajaj/Usha / ORIENT / CG/Bajaj)</t>
  </si>
  <si>
    <t>Supplying and fixing of 230VAC 1Ph. 1400mm dia Ceiling Fan (High Speed)  .  (Make: Usha / Crompton / Bajaj )</t>
  </si>
  <si>
    <t>Supplying and Fixing 20W LED batten ( Make: Philips/ Wipro / Polycab)</t>
  </si>
  <si>
    <t>Supply &amp; Installation of 2X2 pure LED  false ceiling Surface Light  Make-Phillipse/Wipro/CG/Polycab</t>
  </si>
  <si>
    <t>Supplying and fixing of 230VAC 1Ph. Sweep-400mm ,rpm-2200,pwer-100w,Air delivery-100cmm Wall Fan (High Speed)  .  (Make: Usha / Crompton / Bajaj )</t>
  </si>
  <si>
    <r>
      <t xml:space="preserve">RATE In </t>
    </r>
    <r>
      <rPr>
        <b/>
        <u val="single"/>
        <sz val="11"/>
        <rFont val="Arial"/>
        <family val="2"/>
      </rPr>
      <t>Figures</t>
    </r>
    <r>
      <rPr>
        <b/>
        <sz val="11"/>
        <rFont val="Arial"/>
        <family val="2"/>
      </rPr>
      <t xml:space="preserve"> To be entered by the Bidder in
Rs.      P
</t>
    </r>
    <r>
      <rPr>
        <b/>
        <u val="single"/>
        <sz val="11"/>
        <rFont val="Arial"/>
        <family val="2"/>
      </rPr>
      <t>inclusive of Taxes</t>
    </r>
    <r>
      <rPr>
        <b/>
        <sz val="11"/>
        <rFont val="Arial"/>
        <family val="2"/>
      </rPr>
      <t xml:space="preserve">
 </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</si>
</sst>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6">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4"/>
      <name val="Times New Roman"/>
      <family val="1"/>
    </font>
    <font>
      <sz val="12"/>
      <name val="Arial"/>
      <family val="2"/>
    </font>
    <font>
      <b/>
      <sz val="12"/>
      <name val="Arial"/>
      <family val="2"/>
    </font>
    <font>
      <sz val="12"/>
      <name val="Times New Roman"/>
      <family val="1"/>
    </font>
    <font>
      <b/>
      <sz val="12"/>
      <name val="Times New Roman"/>
      <family val="1"/>
    </font>
    <font>
      <b/>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style="thin"/>
      <right style="thin"/>
      <top/>
      <bottom style="thin"/>
    </border>
    <border>
      <left style="thin"/>
      <right style="thin"/>
      <top style="thin"/>
      <bottom style="thin"/>
    </border>
    <border>
      <left style="thin"/>
      <right style="thin"/>
      <top style="thin"/>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0"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25" fillId="0" borderId="23" xfId="0" applyFont="1" applyFill="1" applyBorder="1" applyAlignment="1">
      <alignment horizontal="left" vertical="top" wrapText="1"/>
    </xf>
    <xf numFmtId="0" fontId="25" fillId="0" borderId="24" xfId="0" applyFont="1" applyFill="1" applyBorder="1" applyAlignment="1">
      <alignment horizontal="justify" vertical="top" wrapText="1"/>
    </xf>
    <xf numFmtId="0" fontId="27" fillId="0" borderId="24" xfId="56" applyFont="1" applyFill="1" applyBorder="1" applyAlignment="1">
      <alignment horizontal="left" vertical="top" wrapText="1"/>
      <protection/>
    </xf>
    <xf numFmtId="0" fontId="64" fillId="0" borderId="24" xfId="0" applyFont="1" applyFill="1" applyBorder="1" applyAlignment="1">
      <alignment vertical="top" wrapText="1"/>
    </xf>
    <xf numFmtId="0" fontId="64" fillId="0" borderId="24" xfId="0" applyFont="1" applyFill="1" applyBorder="1" applyAlignment="1">
      <alignment vertical="top"/>
    </xf>
    <xf numFmtId="0" fontId="27" fillId="0" borderId="0" xfId="56" applyFont="1" applyFill="1" applyBorder="1" applyAlignment="1">
      <alignment horizontal="left" vertical="top" wrapText="1"/>
      <protection/>
    </xf>
    <xf numFmtId="0" fontId="25" fillId="0" borderId="25" xfId="0" applyFont="1" applyFill="1" applyBorder="1" applyAlignment="1">
      <alignment horizontal="justify" vertical="top" wrapText="1"/>
    </xf>
    <xf numFmtId="2" fontId="4" fillId="0" borderId="13" xfId="58"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6"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40"/>
  <sheetViews>
    <sheetView showGridLines="0" zoomScale="71" zoomScaleNormal="71" zoomScalePageLayoutView="0" workbookViewId="0" topLeftCell="A1">
      <selection activeCell="M14" sqref="M14"/>
    </sheetView>
  </sheetViews>
  <sheetFormatPr defaultColWidth="9.140625" defaultRowHeight="15"/>
  <cols>
    <col min="1" max="1" width="14.28125" style="1" customWidth="1"/>
    <col min="2" max="2" width="69.00390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hidden="1" customWidth="1"/>
    <col min="15" max="15" width="17.00390625" style="1" hidden="1" customWidth="1"/>
    <col min="16" max="16" width="18.8515625" style="1" hidden="1" customWidth="1"/>
    <col min="17" max="17" width="19.00390625" style="1" hidden="1" customWidth="1"/>
    <col min="18" max="18" width="12.28125" style="1" hidden="1" customWidth="1"/>
    <col min="19" max="19" width="12.8515625" style="1" hidden="1" customWidth="1"/>
    <col min="20" max="20" width="18.140625" style="1" hidden="1" customWidth="1"/>
    <col min="21" max="52" width="0" style="1" hidden="1" customWidth="1"/>
    <col min="53" max="53" width="21.140625" style="1" hidden="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90" t="str">
        <f>B2&amp;" BoQ"</f>
        <v>Item Wise BoQ</v>
      </c>
      <c r="B1" s="90"/>
      <c r="C1" s="90"/>
      <c r="D1" s="90"/>
      <c r="E1" s="90"/>
      <c r="F1" s="90"/>
      <c r="G1" s="90"/>
      <c r="H1" s="90"/>
      <c r="I1" s="90"/>
      <c r="J1" s="90"/>
      <c r="K1" s="90"/>
      <c r="L1" s="9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91" t="s">
        <v>99</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10"/>
      <c r="IF4" s="10"/>
      <c r="IG4" s="10"/>
      <c r="IH4" s="10"/>
      <c r="II4" s="10"/>
    </row>
    <row r="5" spans="1:243" s="9" customFormat="1" ht="30" customHeight="1">
      <c r="A5" s="91" t="s">
        <v>100</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IE5" s="10"/>
      <c r="IF5" s="10"/>
      <c r="IG5" s="10"/>
      <c r="IH5" s="10"/>
      <c r="II5" s="10"/>
    </row>
    <row r="6" spans="1:243" s="9" customFormat="1" ht="30" customHeight="1">
      <c r="A6" s="91" t="s">
        <v>101</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IE6" s="10"/>
      <c r="IF6" s="10"/>
      <c r="IG6" s="10"/>
      <c r="IH6" s="10"/>
      <c r="II6" s="10"/>
    </row>
    <row r="7" spans="1:243" s="9" customFormat="1" ht="29.25" customHeight="1" hidden="1">
      <c r="A7" s="92" t="s">
        <v>6</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10"/>
      <c r="IF7" s="10"/>
      <c r="IG7" s="10"/>
      <c r="IH7" s="10"/>
      <c r="II7" s="10"/>
    </row>
    <row r="8" spans="1:243" s="12" customFormat="1" ht="90" customHeight="1">
      <c r="A8" s="11" t="s">
        <v>39</v>
      </c>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IE8" s="13"/>
      <c r="IF8" s="13"/>
      <c r="IG8" s="13"/>
      <c r="IH8" s="13"/>
      <c r="II8" s="13"/>
    </row>
    <row r="9" spans="1:243" s="14" customFormat="1" ht="61.5" customHeight="1">
      <c r="A9" s="88" t="s">
        <v>7</v>
      </c>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40</v>
      </c>
      <c r="G11" s="19"/>
      <c r="H11" s="19"/>
      <c r="I11" s="19" t="s">
        <v>19</v>
      </c>
      <c r="J11" s="19" t="s">
        <v>20</v>
      </c>
      <c r="K11" s="19" t="s">
        <v>21</v>
      </c>
      <c r="L11" s="19" t="s">
        <v>22</v>
      </c>
      <c r="M11" s="20" t="s">
        <v>113</v>
      </c>
      <c r="N11" s="19" t="s">
        <v>47</v>
      </c>
      <c r="O11" s="19" t="s">
        <v>46</v>
      </c>
      <c r="P11" s="19" t="s">
        <v>49</v>
      </c>
      <c r="Q11" s="19" t="s">
        <v>50</v>
      </c>
      <c r="R11" s="19" t="s">
        <v>41</v>
      </c>
      <c r="S11" s="19" t="s">
        <v>42</v>
      </c>
      <c r="T11" s="19" t="s">
        <v>43</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44</v>
      </c>
      <c r="BB11" s="21" t="s">
        <v>45</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0.1</v>
      </c>
      <c r="B13" s="66" t="s">
        <v>48</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0.1</v>
      </c>
      <c r="IB13" s="39" t="s">
        <v>48</v>
      </c>
      <c r="IE13" s="40"/>
      <c r="IF13" s="40" t="s">
        <v>24</v>
      </c>
      <c r="IG13" s="40" t="s">
        <v>25</v>
      </c>
      <c r="IH13" s="40">
        <v>10</v>
      </c>
      <c r="II13" s="40" t="s">
        <v>26</v>
      </c>
    </row>
    <row r="14" spans="1:243" s="39" customFormat="1" ht="126" customHeight="1">
      <c r="A14" s="25">
        <v>1</v>
      </c>
      <c r="B14" s="79" t="s">
        <v>73</v>
      </c>
      <c r="C14" s="64" t="s">
        <v>25</v>
      </c>
      <c r="D14" s="86">
        <v>60</v>
      </c>
      <c r="E14" s="87" t="s">
        <v>97</v>
      </c>
      <c r="F14" s="71">
        <v>1350000</v>
      </c>
      <c r="G14" s="72"/>
      <c r="H14" s="73"/>
      <c r="I14" s="71" t="s">
        <v>28</v>
      </c>
      <c r="J14" s="74">
        <f aca="true" t="shared" si="0" ref="J14:J37">IF(I14="Less(-)",-1,1)</f>
        <v>1</v>
      </c>
      <c r="K14" s="72" t="s">
        <v>29</v>
      </c>
      <c r="L14" s="72" t="s">
        <v>4</v>
      </c>
      <c r="M14" s="75"/>
      <c r="N14" s="76"/>
      <c r="O14" s="72">
        <f aca="true" t="shared" si="1" ref="O14:O37">(M14*N14%)*D14</f>
        <v>0</v>
      </c>
      <c r="P14" s="67"/>
      <c r="Q14" s="76"/>
      <c r="R14" s="72"/>
      <c r="S14" s="68"/>
      <c r="T14" s="69"/>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7">
        <f aca="true" t="shared" si="2" ref="BA14:BA37">total_amount_ba($B$2,$D$2,D14,F14,J14,K14,M14)*D14</f>
        <v>0</v>
      </c>
      <c r="BB14" s="78">
        <f aca="true" t="shared" si="3" ref="BB14:BB37">BA14+SUM(O14:AZ14)</f>
        <v>0</v>
      </c>
      <c r="BC14" s="38" t="str">
        <f aca="true" t="shared" si="4" ref="BC14:BC37">SpellNumber(L14,BB14)</f>
        <v>INR Zero Only</v>
      </c>
      <c r="IA14" s="39">
        <v>1</v>
      </c>
      <c r="IB14" s="65" t="s">
        <v>102</v>
      </c>
      <c r="IC14" s="39" t="s">
        <v>25</v>
      </c>
      <c r="ID14" s="39">
        <v>60</v>
      </c>
      <c r="IE14" s="40" t="s">
        <v>97</v>
      </c>
      <c r="IF14" s="40" t="s">
        <v>30</v>
      </c>
      <c r="IG14" s="40" t="s">
        <v>25</v>
      </c>
      <c r="IH14" s="40">
        <v>123.223</v>
      </c>
      <c r="II14" s="40" t="s">
        <v>27</v>
      </c>
    </row>
    <row r="15" spans="1:243" s="39" customFormat="1" ht="85.5" customHeight="1">
      <c r="A15" s="25">
        <v>2.1</v>
      </c>
      <c r="B15" s="80" t="s">
        <v>74</v>
      </c>
      <c r="C15" s="64" t="s">
        <v>51</v>
      </c>
      <c r="D15" s="86">
        <v>150</v>
      </c>
      <c r="E15" s="87" t="s">
        <v>98</v>
      </c>
      <c r="F15" s="71">
        <v>1350000</v>
      </c>
      <c r="G15" s="72"/>
      <c r="H15" s="73"/>
      <c r="I15" s="71" t="s">
        <v>28</v>
      </c>
      <c r="J15" s="74">
        <f t="shared" si="0"/>
        <v>1</v>
      </c>
      <c r="K15" s="72" t="s">
        <v>29</v>
      </c>
      <c r="L15" s="72" t="s">
        <v>4</v>
      </c>
      <c r="M15" s="75"/>
      <c r="N15" s="76"/>
      <c r="O15" s="72">
        <f t="shared" si="1"/>
        <v>0</v>
      </c>
      <c r="P15" s="67"/>
      <c r="Q15" s="76"/>
      <c r="R15" s="72"/>
      <c r="S15" s="68"/>
      <c r="T15" s="69"/>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7">
        <f t="shared" si="2"/>
        <v>0</v>
      </c>
      <c r="BB15" s="78">
        <f t="shared" si="3"/>
        <v>0</v>
      </c>
      <c r="BC15" s="38" t="str">
        <f t="shared" si="4"/>
        <v>INR Zero Only</v>
      </c>
      <c r="IA15" s="39">
        <v>2.1</v>
      </c>
      <c r="IB15" s="65" t="s">
        <v>103</v>
      </c>
      <c r="IC15" s="39" t="s">
        <v>51</v>
      </c>
      <c r="ID15" s="39">
        <v>150</v>
      </c>
      <c r="IE15" s="40" t="s">
        <v>98</v>
      </c>
      <c r="IF15" s="40" t="s">
        <v>30</v>
      </c>
      <c r="IG15" s="40" t="s">
        <v>25</v>
      </c>
      <c r="IH15" s="40">
        <v>123.223</v>
      </c>
      <c r="II15" s="40" t="s">
        <v>27</v>
      </c>
    </row>
    <row r="16" spans="1:243" s="39" customFormat="1" ht="27.75" customHeight="1">
      <c r="A16" s="25">
        <v>2.2</v>
      </c>
      <c r="B16" s="80" t="s">
        <v>75</v>
      </c>
      <c r="C16" s="64" t="s">
        <v>52</v>
      </c>
      <c r="D16" s="86">
        <v>130</v>
      </c>
      <c r="E16" s="87" t="s">
        <v>98</v>
      </c>
      <c r="F16" s="71">
        <v>1350000</v>
      </c>
      <c r="G16" s="72"/>
      <c r="H16" s="73"/>
      <c r="I16" s="71" t="s">
        <v>28</v>
      </c>
      <c r="J16" s="74">
        <f t="shared" si="0"/>
        <v>1</v>
      </c>
      <c r="K16" s="72" t="s">
        <v>29</v>
      </c>
      <c r="L16" s="72" t="s">
        <v>4</v>
      </c>
      <c r="M16" s="75"/>
      <c r="N16" s="76"/>
      <c r="O16" s="72">
        <f t="shared" si="1"/>
        <v>0</v>
      </c>
      <c r="P16" s="67"/>
      <c r="Q16" s="76"/>
      <c r="R16" s="72"/>
      <c r="S16" s="68"/>
      <c r="T16" s="69"/>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7">
        <f t="shared" si="2"/>
        <v>0</v>
      </c>
      <c r="BB16" s="78">
        <f t="shared" si="3"/>
        <v>0</v>
      </c>
      <c r="BC16" s="38" t="str">
        <f t="shared" si="4"/>
        <v>INR Zero Only</v>
      </c>
      <c r="IA16" s="39">
        <v>2.2</v>
      </c>
      <c r="IB16" s="65" t="s">
        <v>75</v>
      </c>
      <c r="IC16" s="39" t="s">
        <v>52</v>
      </c>
      <c r="ID16" s="39">
        <v>130</v>
      </c>
      <c r="IE16" s="40" t="s">
        <v>98</v>
      </c>
      <c r="IF16" s="40" t="s">
        <v>30</v>
      </c>
      <c r="IG16" s="40" t="s">
        <v>25</v>
      </c>
      <c r="IH16" s="40">
        <v>123.223</v>
      </c>
      <c r="II16" s="40" t="s">
        <v>27</v>
      </c>
    </row>
    <row r="17" spans="1:243" s="39" customFormat="1" ht="28.5" customHeight="1">
      <c r="A17" s="25">
        <v>2.3</v>
      </c>
      <c r="B17" s="80" t="s">
        <v>76</v>
      </c>
      <c r="C17" s="64" t="s">
        <v>53</v>
      </c>
      <c r="D17" s="86">
        <v>120</v>
      </c>
      <c r="E17" s="87" t="s">
        <v>98</v>
      </c>
      <c r="F17" s="71">
        <v>1350000</v>
      </c>
      <c r="G17" s="72"/>
      <c r="H17" s="73"/>
      <c r="I17" s="71" t="s">
        <v>28</v>
      </c>
      <c r="J17" s="74">
        <f t="shared" si="0"/>
        <v>1</v>
      </c>
      <c r="K17" s="72" t="s">
        <v>29</v>
      </c>
      <c r="L17" s="72" t="s">
        <v>4</v>
      </c>
      <c r="M17" s="75"/>
      <c r="N17" s="76"/>
      <c r="O17" s="72">
        <f t="shared" si="1"/>
        <v>0</v>
      </c>
      <c r="P17" s="67"/>
      <c r="Q17" s="76"/>
      <c r="R17" s="72"/>
      <c r="S17" s="68"/>
      <c r="T17" s="69"/>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7">
        <f t="shared" si="2"/>
        <v>0</v>
      </c>
      <c r="BB17" s="78">
        <f t="shared" si="3"/>
        <v>0</v>
      </c>
      <c r="BC17" s="38" t="str">
        <f t="shared" si="4"/>
        <v>INR Zero Only</v>
      </c>
      <c r="IA17" s="39">
        <v>2.3</v>
      </c>
      <c r="IB17" s="65" t="s">
        <v>76</v>
      </c>
      <c r="IC17" s="39" t="s">
        <v>53</v>
      </c>
      <c r="ID17" s="39">
        <v>120</v>
      </c>
      <c r="IE17" s="40" t="s">
        <v>98</v>
      </c>
      <c r="IF17" s="40" t="s">
        <v>30</v>
      </c>
      <c r="IG17" s="40" t="s">
        <v>25</v>
      </c>
      <c r="IH17" s="40">
        <v>123.223</v>
      </c>
      <c r="II17" s="40" t="s">
        <v>27</v>
      </c>
    </row>
    <row r="18" spans="1:243" s="39" customFormat="1" ht="26.25" customHeight="1">
      <c r="A18" s="25">
        <v>2.4</v>
      </c>
      <c r="B18" s="80" t="s">
        <v>77</v>
      </c>
      <c r="C18" s="64" t="s">
        <v>33</v>
      </c>
      <c r="D18" s="86">
        <v>15</v>
      </c>
      <c r="E18" s="87" t="s">
        <v>98</v>
      </c>
      <c r="F18" s="71">
        <v>1350000</v>
      </c>
      <c r="G18" s="72"/>
      <c r="H18" s="73"/>
      <c r="I18" s="71" t="s">
        <v>28</v>
      </c>
      <c r="J18" s="74">
        <f t="shared" si="0"/>
        <v>1</v>
      </c>
      <c r="K18" s="72" t="s">
        <v>29</v>
      </c>
      <c r="L18" s="72" t="s">
        <v>4</v>
      </c>
      <c r="M18" s="75"/>
      <c r="N18" s="76"/>
      <c r="O18" s="72">
        <f t="shared" si="1"/>
        <v>0</v>
      </c>
      <c r="P18" s="67"/>
      <c r="Q18" s="76"/>
      <c r="R18" s="72"/>
      <c r="S18" s="68"/>
      <c r="T18" s="69"/>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7">
        <f t="shared" si="2"/>
        <v>0</v>
      </c>
      <c r="BB18" s="78">
        <f t="shared" si="3"/>
        <v>0</v>
      </c>
      <c r="BC18" s="38" t="str">
        <f t="shared" si="4"/>
        <v>INR Zero Only</v>
      </c>
      <c r="IA18" s="39">
        <v>2.4</v>
      </c>
      <c r="IB18" s="65" t="s">
        <v>77</v>
      </c>
      <c r="IC18" s="39" t="s">
        <v>33</v>
      </c>
      <c r="ID18" s="39">
        <v>15</v>
      </c>
      <c r="IE18" s="40" t="s">
        <v>98</v>
      </c>
      <c r="IF18" s="40" t="s">
        <v>30</v>
      </c>
      <c r="IG18" s="40" t="s">
        <v>25</v>
      </c>
      <c r="IH18" s="40">
        <v>123.223</v>
      </c>
      <c r="II18" s="40" t="s">
        <v>27</v>
      </c>
    </row>
    <row r="19" spans="1:243" s="39" customFormat="1" ht="27.75" customHeight="1">
      <c r="A19" s="25">
        <v>2.5</v>
      </c>
      <c r="B19" s="80" t="s">
        <v>78</v>
      </c>
      <c r="C19" s="64" t="s">
        <v>54</v>
      </c>
      <c r="D19" s="86">
        <v>30</v>
      </c>
      <c r="E19" s="87" t="s">
        <v>98</v>
      </c>
      <c r="F19" s="71">
        <v>1350000</v>
      </c>
      <c r="G19" s="72"/>
      <c r="H19" s="73"/>
      <c r="I19" s="71" t="s">
        <v>28</v>
      </c>
      <c r="J19" s="74">
        <f t="shared" si="0"/>
        <v>1</v>
      </c>
      <c r="K19" s="72" t="s">
        <v>29</v>
      </c>
      <c r="L19" s="72" t="s">
        <v>4</v>
      </c>
      <c r="M19" s="75"/>
      <c r="N19" s="76"/>
      <c r="O19" s="72">
        <f t="shared" si="1"/>
        <v>0</v>
      </c>
      <c r="P19" s="67"/>
      <c r="Q19" s="76"/>
      <c r="R19" s="72"/>
      <c r="S19" s="68"/>
      <c r="T19" s="69"/>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7">
        <f t="shared" si="2"/>
        <v>0</v>
      </c>
      <c r="BB19" s="78">
        <f t="shared" si="3"/>
        <v>0</v>
      </c>
      <c r="BC19" s="38" t="str">
        <f t="shared" si="4"/>
        <v>INR Zero Only</v>
      </c>
      <c r="IA19" s="39">
        <v>2.5</v>
      </c>
      <c r="IB19" s="65" t="s">
        <v>78</v>
      </c>
      <c r="IC19" s="39" t="s">
        <v>54</v>
      </c>
      <c r="ID19" s="39">
        <v>30</v>
      </c>
      <c r="IE19" s="40" t="s">
        <v>98</v>
      </c>
      <c r="IF19" s="40" t="s">
        <v>30</v>
      </c>
      <c r="IG19" s="40" t="s">
        <v>25</v>
      </c>
      <c r="IH19" s="40">
        <v>123.223</v>
      </c>
      <c r="II19" s="40" t="s">
        <v>27</v>
      </c>
    </row>
    <row r="20" spans="1:243" s="39" customFormat="1" ht="87" customHeight="1">
      <c r="A20" s="25">
        <v>3</v>
      </c>
      <c r="B20" s="81" t="s">
        <v>79</v>
      </c>
      <c r="C20" s="64" t="s">
        <v>55</v>
      </c>
      <c r="D20" s="86">
        <v>3</v>
      </c>
      <c r="E20" s="87" t="s">
        <v>27</v>
      </c>
      <c r="F20" s="71">
        <v>1350000</v>
      </c>
      <c r="G20" s="72"/>
      <c r="H20" s="73"/>
      <c r="I20" s="71" t="s">
        <v>28</v>
      </c>
      <c r="J20" s="74">
        <f t="shared" si="0"/>
        <v>1</v>
      </c>
      <c r="K20" s="72" t="s">
        <v>29</v>
      </c>
      <c r="L20" s="72" t="s">
        <v>4</v>
      </c>
      <c r="M20" s="75"/>
      <c r="N20" s="76"/>
      <c r="O20" s="72">
        <f t="shared" si="1"/>
        <v>0</v>
      </c>
      <c r="P20" s="67"/>
      <c r="Q20" s="76"/>
      <c r="R20" s="72"/>
      <c r="S20" s="68"/>
      <c r="T20" s="69"/>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7">
        <f t="shared" si="2"/>
        <v>0</v>
      </c>
      <c r="BB20" s="78">
        <f t="shared" si="3"/>
        <v>0</v>
      </c>
      <c r="BC20" s="38" t="str">
        <f t="shared" si="4"/>
        <v>INR Zero Only</v>
      </c>
      <c r="IA20" s="39">
        <v>3</v>
      </c>
      <c r="IB20" s="65" t="s">
        <v>104</v>
      </c>
      <c r="IC20" s="39" t="s">
        <v>55</v>
      </c>
      <c r="ID20" s="39">
        <v>3</v>
      </c>
      <c r="IE20" s="40" t="s">
        <v>27</v>
      </c>
      <c r="IF20" s="40" t="s">
        <v>30</v>
      </c>
      <c r="IG20" s="40" t="s">
        <v>25</v>
      </c>
      <c r="IH20" s="40">
        <v>123.223</v>
      </c>
      <c r="II20" s="40" t="s">
        <v>27</v>
      </c>
    </row>
    <row r="21" spans="1:243" s="39" customFormat="1" ht="79.5" customHeight="1">
      <c r="A21" s="25">
        <v>4</v>
      </c>
      <c r="B21" s="82" t="s">
        <v>80</v>
      </c>
      <c r="C21" s="64" t="s">
        <v>56</v>
      </c>
      <c r="D21" s="86">
        <v>40</v>
      </c>
      <c r="E21" s="87" t="s">
        <v>27</v>
      </c>
      <c r="F21" s="71">
        <v>1350000</v>
      </c>
      <c r="G21" s="72"/>
      <c r="H21" s="73"/>
      <c r="I21" s="71" t="s">
        <v>28</v>
      </c>
      <c r="J21" s="74">
        <f t="shared" si="0"/>
        <v>1</v>
      </c>
      <c r="K21" s="72" t="s">
        <v>29</v>
      </c>
      <c r="L21" s="72" t="s">
        <v>4</v>
      </c>
      <c r="M21" s="75"/>
      <c r="N21" s="76"/>
      <c r="O21" s="72">
        <f t="shared" si="1"/>
        <v>0</v>
      </c>
      <c r="P21" s="67"/>
      <c r="Q21" s="76"/>
      <c r="R21" s="72"/>
      <c r="S21" s="68"/>
      <c r="T21" s="69"/>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7">
        <f t="shared" si="2"/>
        <v>0</v>
      </c>
      <c r="BB21" s="78">
        <f t="shared" si="3"/>
        <v>0</v>
      </c>
      <c r="BC21" s="38" t="str">
        <f t="shared" si="4"/>
        <v>INR Zero Only</v>
      </c>
      <c r="IA21" s="39">
        <v>4</v>
      </c>
      <c r="IB21" s="65" t="s">
        <v>105</v>
      </c>
      <c r="IC21" s="39" t="s">
        <v>56</v>
      </c>
      <c r="ID21" s="39">
        <v>40</v>
      </c>
      <c r="IE21" s="40" t="s">
        <v>27</v>
      </c>
      <c r="IF21" s="40" t="s">
        <v>30</v>
      </c>
      <c r="IG21" s="40" t="s">
        <v>25</v>
      </c>
      <c r="IH21" s="40">
        <v>123.223</v>
      </c>
      <c r="II21" s="40" t="s">
        <v>27</v>
      </c>
    </row>
    <row r="22" spans="1:243" s="39" customFormat="1" ht="21.75" customHeight="1">
      <c r="A22" s="25">
        <v>5</v>
      </c>
      <c r="B22" s="83" t="s">
        <v>81</v>
      </c>
      <c r="C22" s="64" t="s">
        <v>57</v>
      </c>
      <c r="D22" s="86">
        <v>3</v>
      </c>
      <c r="E22" s="87" t="s">
        <v>27</v>
      </c>
      <c r="F22" s="71">
        <v>1350000</v>
      </c>
      <c r="G22" s="72"/>
      <c r="H22" s="73"/>
      <c r="I22" s="71" t="s">
        <v>28</v>
      </c>
      <c r="J22" s="74">
        <f t="shared" si="0"/>
        <v>1</v>
      </c>
      <c r="K22" s="72" t="s">
        <v>29</v>
      </c>
      <c r="L22" s="72" t="s">
        <v>4</v>
      </c>
      <c r="M22" s="75"/>
      <c r="N22" s="76"/>
      <c r="O22" s="72">
        <f t="shared" si="1"/>
        <v>0</v>
      </c>
      <c r="P22" s="67"/>
      <c r="Q22" s="76"/>
      <c r="R22" s="72"/>
      <c r="S22" s="68"/>
      <c r="T22" s="69"/>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7">
        <f t="shared" si="2"/>
        <v>0</v>
      </c>
      <c r="BB22" s="78">
        <f t="shared" si="3"/>
        <v>0</v>
      </c>
      <c r="BC22" s="38" t="str">
        <f t="shared" si="4"/>
        <v>INR Zero Only</v>
      </c>
      <c r="IA22" s="39">
        <v>5</v>
      </c>
      <c r="IB22" s="65" t="s">
        <v>81</v>
      </c>
      <c r="IC22" s="39" t="s">
        <v>57</v>
      </c>
      <c r="ID22" s="39">
        <v>3</v>
      </c>
      <c r="IE22" s="40" t="s">
        <v>27</v>
      </c>
      <c r="IF22" s="40" t="s">
        <v>30</v>
      </c>
      <c r="IG22" s="40" t="s">
        <v>25</v>
      </c>
      <c r="IH22" s="40">
        <v>123.223</v>
      </c>
      <c r="II22" s="40" t="s">
        <v>27</v>
      </c>
    </row>
    <row r="23" spans="1:243" s="39" customFormat="1" ht="96.75" customHeight="1">
      <c r="A23" s="25">
        <v>6</v>
      </c>
      <c r="B23" s="81" t="s">
        <v>82</v>
      </c>
      <c r="C23" s="64" t="s">
        <v>58</v>
      </c>
      <c r="D23" s="86">
        <v>2</v>
      </c>
      <c r="E23" s="87" t="s">
        <v>27</v>
      </c>
      <c r="F23" s="71">
        <v>1350000</v>
      </c>
      <c r="G23" s="72"/>
      <c r="H23" s="73"/>
      <c r="I23" s="71" t="s">
        <v>28</v>
      </c>
      <c r="J23" s="74">
        <f t="shared" si="0"/>
        <v>1</v>
      </c>
      <c r="K23" s="72" t="s">
        <v>29</v>
      </c>
      <c r="L23" s="72" t="s">
        <v>4</v>
      </c>
      <c r="M23" s="75"/>
      <c r="N23" s="76"/>
      <c r="O23" s="72">
        <f t="shared" si="1"/>
        <v>0</v>
      </c>
      <c r="P23" s="67"/>
      <c r="Q23" s="76"/>
      <c r="R23" s="72"/>
      <c r="S23" s="68"/>
      <c r="T23" s="69"/>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7">
        <f t="shared" si="2"/>
        <v>0</v>
      </c>
      <c r="BB23" s="78">
        <f t="shared" si="3"/>
        <v>0</v>
      </c>
      <c r="BC23" s="38" t="str">
        <f t="shared" si="4"/>
        <v>INR Zero Only</v>
      </c>
      <c r="IA23" s="39">
        <v>6</v>
      </c>
      <c r="IB23" s="65" t="s">
        <v>82</v>
      </c>
      <c r="IC23" s="39" t="s">
        <v>58</v>
      </c>
      <c r="ID23" s="39">
        <v>2</v>
      </c>
      <c r="IE23" s="40" t="s">
        <v>27</v>
      </c>
      <c r="IF23" s="40" t="s">
        <v>30</v>
      </c>
      <c r="IG23" s="40" t="s">
        <v>25</v>
      </c>
      <c r="IH23" s="40">
        <v>123.223</v>
      </c>
      <c r="II23" s="40" t="s">
        <v>27</v>
      </c>
    </row>
    <row r="24" spans="1:243" s="39" customFormat="1" ht="25.5" customHeight="1">
      <c r="A24" s="25">
        <v>7</v>
      </c>
      <c r="B24" s="83" t="s">
        <v>83</v>
      </c>
      <c r="C24" s="64" t="s">
        <v>59</v>
      </c>
      <c r="D24" s="86">
        <v>2</v>
      </c>
      <c r="E24" s="87" t="s">
        <v>27</v>
      </c>
      <c r="F24" s="71">
        <v>1350000</v>
      </c>
      <c r="G24" s="72"/>
      <c r="H24" s="73"/>
      <c r="I24" s="71" t="s">
        <v>28</v>
      </c>
      <c r="J24" s="74">
        <f t="shared" si="0"/>
        <v>1</v>
      </c>
      <c r="K24" s="72" t="s">
        <v>29</v>
      </c>
      <c r="L24" s="72" t="s">
        <v>4</v>
      </c>
      <c r="M24" s="75"/>
      <c r="N24" s="76"/>
      <c r="O24" s="72">
        <f t="shared" si="1"/>
        <v>0</v>
      </c>
      <c r="P24" s="67"/>
      <c r="Q24" s="76"/>
      <c r="R24" s="72"/>
      <c r="S24" s="68"/>
      <c r="T24" s="69"/>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7">
        <f t="shared" si="2"/>
        <v>0</v>
      </c>
      <c r="BB24" s="78">
        <f t="shared" si="3"/>
        <v>0</v>
      </c>
      <c r="BC24" s="38" t="str">
        <f t="shared" si="4"/>
        <v>INR Zero Only</v>
      </c>
      <c r="IA24" s="39">
        <v>7</v>
      </c>
      <c r="IB24" s="65" t="s">
        <v>83</v>
      </c>
      <c r="IC24" s="39" t="s">
        <v>59</v>
      </c>
      <c r="ID24" s="39">
        <v>2</v>
      </c>
      <c r="IE24" s="40" t="s">
        <v>27</v>
      </c>
      <c r="IF24" s="40" t="s">
        <v>30</v>
      </c>
      <c r="IG24" s="40" t="s">
        <v>25</v>
      </c>
      <c r="IH24" s="40">
        <v>123.223</v>
      </c>
      <c r="II24" s="40" t="s">
        <v>27</v>
      </c>
    </row>
    <row r="25" spans="1:243" s="39" customFormat="1" ht="80.25" customHeight="1">
      <c r="A25" s="25">
        <v>8</v>
      </c>
      <c r="B25" s="80" t="s">
        <v>84</v>
      </c>
      <c r="C25" s="64" t="s">
        <v>60</v>
      </c>
      <c r="D25" s="86">
        <v>40</v>
      </c>
      <c r="E25" s="87" t="s">
        <v>27</v>
      </c>
      <c r="F25" s="71">
        <v>1350000</v>
      </c>
      <c r="G25" s="72"/>
      <c r="H25" s="73"/>
      <c r="I25" s="71" t="s">
        <v>28</v>
      </c>
      <c r="J25" s="74">
        <f t="shared" si="0"/>
        <v>1</v>
      </c>
      <c r="K25" s="72" t="s">
        <v>29</v>
      </c>
      <c r="L25" s="72" t="s">
        <v>4</v>
      </c>
      <c r="M25" s="75"/>
      <c r="N25" s="76"/>
      <c r="O25" s="72">
        <f t="shared" si="1"/>
        <v>0</v>
      </c>
      <c r="P25" s="67"/>
      <c r="Q25" s="76"/>
      <c r="R25" s="72"/>
      <c r="S25" s="68"/>
      <c r="T25" s="69"/>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7">
        <f t="shared" si="2"/>
        <v>0</v>
      </c>
      <c r="BB25" s="78">
        <f t="shared" si="3"/>
        <v>0</v>
      </c>
      <c r="BC25" s="38" t="str">
        <f t="shared" si="4"/>
        <v>INR Zero Only</v>
      </c>
      <c r="IA25" s="39">
        <v>8</v>
      </c>
      <c r="IB25" s="65" t="s">
        <v>106</v>
      </c>
      <c r="IC25" s="39" t="s">
        <v>60</v>
      </c>
      <c r="ID25" s="39">
        <v>40</v>
      </c>
      <c r="IE25" s="40" t="s">
        <v>27</v>
      </c>
      <c r="IF25" s="40" t="s">
        <v>30</v>
      </c>
      <c r="IG25" s="40" t="s">
        <v>25</v>
      </c>
      <c r="IH25" s="40">
        <v>123.223</v>
      </c>
      <c r="II25" s="40" t="s">
        <v>27</v>
      </c>
    </row>
    <row r="26" spans="1:243" s="39" customFormat="1" ht="72" customHeight="1">
      <c r="A26" s="25">
        <v>9</v>
      </c>
      <c r="B26" s="80" t="s">
        <v>85</v>
      </c>
      <c r="C26" s="64" t="s">
        <v>61</v>
      </c>
      <c r="D26" s="86">
        <v>20</v>
      </c>
      <c r="E26" s="87" t="s">
        <v>27</v>
      </c>
      <c r="F26" s="71">
        <v>1350000</v>
      </c>
      <c r="G26" s="72"/>
      <c r="H26" s="73"/>
      <c r="I26" s="71" t="s">
        <v>28</v>
      </c>
      <c r="J26" s="74">
        <f t="shared" si="0"/>
        <v>1</v>
      </c>
      <c r="K26" s="72" t="s">
        <v>29</v>
      </c>
      <c r="L26" s="72" t="s">
        <v>4</v>
      </c>
      <c r="M26" s="75"/>
      <c r="N26" s="76"/>
      <c r="O26" s="72">
        <f t="shared" si="1"/>
        <v>0</v>
      </c>
      <c r="P26" s="67"/>
      <c r="Q26" s="76"/>
      <c r="R26" s="72"/>
      <c r="S26" s="68"/>
      <c r="T26" s="69"/>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7">
        <f t="shared" si="2"/>
        <v>0</v>
      </c>
      <c r="BB26" s="78">
        <f t="shared" si="3"/>
        <v>0</v>
      </c>
      <c r="BC26" s="38" t="str">
        <f t="shared" si="4"/>
        <v>INR Zero Only</v>
      </c>
      <c r="IA26" s="39">
        <v>9</v>
      </c>
      <c r="IB26" s="65" t="s">
        <v>107</v>
      </c>
      <c r="IC26" s="39" t="s">
        <v>61</v>
      </c>
      <c r="ID26" s="39">
        <v>20</v>
      </c>
      <c r="IE26" s="40" t="s">
        <v>27</v>
      </c>
      <c r="IF26" s="40" t="s">
        <v>30</v>
      </c>
      <c r="IG26" s="40" t="s">
        <v>25</v>
      </c>
      <c r="IH26" s="40">
        <v>123.223</v>
      </c>
      <c r="II26" s="40" t="s">
        <v>27</v>
      </c>
    </row>
    <row r="27" spans="1:243" s="39" customFormat="1" ht="35.25" customHeight="1">
      <c r="A27" s="25">
        <v>10</v>
      </c>
      <c r="B27" s="80" t="s">
        <v>86</v>
      </c>
      <c r="C27" s="64" t="s">
        <v>62</v>
      </c>
      <c r="D27" s="86">
        <v>3</v>
      </c>
      <c r="E27" s="87" t="s">
        <v>27</v>
      </c>
      <c r="F27" s="71">
        <v>1350000</v>
      </c>
      <c r="G27" s="72"/>
      <c r="H27" s="73"/>
      <c r="I27" s="71" t="s">
        <v>28</v>
      </c>
      <c r="J27" s="74">
        <f t="shared" si="0"/>
        <v>1</v>
      </c>
      <c r="K27" s="72" t="s">
        <v>29</v>
      </c>
      <c r="L27" s="72" t="s">
        <v>4</v>
      </c>
      <c r="M27" s="75"/>
      <c r="N27" s="76"/>
      <c r="O27" s="72">
        <f t="shared" si="1"/>
        <v>0</v>
      </c>
      <c r="P27" s="67"/>
      <c r="Q27" s="76"/>
      <c r="R27" s="72"/>
      <c r="S27" s="68"/>
      <c r="T27" s="69"/>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7">
        <f t="shared" si="2"/>
        <v>0</v>
      </c>
      <c r="BB27" s="78">
        <f t="shared" si="3"/>
        <v>0</v>
      </c>
      <c r="BC27" s="38" t="str">
        <f t="shared" si="4"/>
        <v>INR Zero Only</v>
      </c>
      <c r="IA27" s="39">
        <v>10</v>
      </c>
      <c r="IB27" s="65" t="s">
        <v>108</v>
      </c>
      <c r="IC27" s="39" t="s">
        <v>62</v>
      </c>
      <c r="ID27" s="39">
        <v>3</v>
      </c>
      <c r="IE27" s="40" t="s">
        <v>27</v>
      </c>
      <c r="IF27" s="40" t="s">
        <v>30</v>
      </c>
      <c r="IG27" s="40" t="s">
        <v>25</v>
      </c>
      <c r="IH27" s="40">
        <v>123.223</v>
      </c>
      <c r="II27" s="40" t="s">
        <v>27</v>
      </c>
    </row>
    <row r="28" spans="1:243" s="39" customFormat="1" ht="39" customHeight="1">
      <c r="A28" s="25">
        <v>11</v>
      </c>
      <c r="B28" s="80" t="s">
        <v>87</v>
      </c>
      <c r="C28" s="64" t="s">
        <v>63</v>
      </c>
      <c r="D28" s="86">
        <v>22</v>
      </c>
      <c r="E28" s="87" t="s">
        <v>27</v>
      </c>
      <c r="F28" s="71">
        <v>1350000</v>
      </c>
      <c r="G28" s="72"/>
      <c r="H28" s="73"/>
      <c r="I28" s="71" t="s">
        <v>28</v>
      </c>
      <c r="J28" s="74">
        <f t="shared" si="0"/>
        <v>1</v>
      </c>
      <c r="K28" s="72" t="s">
        <v>29</v>
      </c>
      <c r="L28" s="72" t="s">
        <v>4</v>
      </c>
      <c r="M28" s="75"/>
      <c r="N28" s="76"/>
      <c r="O28" s="72">
        <f t="shared" si="1"/>
        <v>0</v>
      </c>
      <c r="P28" s="67"/>
      <c r="Q28" s="76"/>
      <c r="R28" s="72"/>
      <c r="S28" s="68"/>
      <c r="T28" s="69"/>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7">
        <f t="shared" si="2"/>
        <v>0</v>
      </c>
      <c r="BB28" s="78">
        <f t="shared" si="3"/>
        <v>0</v>
      </c>
      <c r="BC28" s="38" t="str">
        <f t="shared" si="4"/>
        <v>INR Zero Only</v>
      </c>
      <c r="IA28" s="39">
        <v>11</v>
      </c>
      <c r="IB28" s="65" t="s">
        <v>109</v>
      </c>
      <c r="IC28" s="39" t="s">
        <v>63</v>
      </c>
      <c r="ID28" s="39">
        <v>22</v>
      </c>
      <c r="IE28" s="40" t="s">
        <v>27</v>
      </c>
      <c r="IF28" s="40" t="s">
        <v>30</v>
      </c>
      <c r="IG28" s="40" t="s">
        <v>25</v>
      </c>
      <c r="IH28" s="40">
        <v>123.223</v>
      </c>
      <c r="II28" s="40" t="s">
        <v>27</v>
      </c>
    </row>
    <row r="29" spans="1:243" s="39" customFormat="1" ht="35.25" customHeight="1">
      <c r="A29" s="25">
        <v>12</v>
      </c>
      <c r="B29" s="80" t="s">
        <v>88</v>
      </c>
      <c r="C29" s="64" t="s">
        <v>64</v>
      </c>
      <c r="D29" s="86">
        <v>22</v>
      </c>
      <c r="E29" s="87" t="s">
        <v>27</v>
      </c>
      <c r="F29" s="71">
        <v>1350000</v>
      </c>
      <c r="G29" s="72"/>
      <c r="H29" s="73"/>
      <c r="I29" s="71" t="s">
        <v>28</v>
      </c>
      <c r="J29" s="74">
        <f t="shared" si="0"/>
        <v>1</v>
      </c>
      <c r="K29" s="72" t="s">
        <v>29</v>
      </c>
      <c r="L29" s="72" t="s">
        <v>4</v>
      </c>
      <c r="M29" s="75"/>
      <c r="N29" s="76"/>
      <c r="O29" s="72">
        <f t="shared" si="1"/>
        <v>0</v>
      </c>
      <c r="P29" s="67"/>
      <c r="Q29" s="76"/>
      <c r="R29" s="72"/>
      <c r="S29" s="68"/>
      <c r="T29" s="69"/>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7">
        <f t="shared" si="2"/>
        <v>0</v>
      </c>
      <c r="BB29" s="78">
        <f t="shared" si="3"/>
        <v>0</v>
      </c>
      <c r="BC29" s="38" t="str">
        <f t="shared" si="4"/>
        <v>INR Zero Only</v>
      </c>
      <c r="IA29" s="39">
        <v>12</v>
      </c>
      <c r="IB29" s="65" t="s">
        <v>88</v>
      </c>
      <c r="IC29" s="39" t="s">
        <v>64</v>
      </c>
      <c r="ID29" s="39">
        <v>22</v>
      </c>
      <c r="IE29" s="40" t="s">
        <v>27</v>
      </c>
      <c r="IF29" s="40" t="s">
        <v>30</v>
      </c>
      <c r="IG29" s="40" t="s">
        <v>25</v>
      </c>
      <c r="IH29" s="40">
        <v>123.223</v>
      </c>
      <c r="II29" s="40" t="s">
        <v>27</v>
      </c>
    </row>
    <row r="30" spans="1:243" s="39" customFormat="1" ht="36.75" customHeight="1">
      <c r="A30" s="25">
        <v>13</v>
      </c>
      <c r="B30" s="84" t="s">
        <v>89</v>
      </c>
      <c r="C30" s="64" t="s">
        <v>65</v>
      </c>
      <c r="D30" s="86">
        <v>22</v>
      </c>
      <c r="E30" s="87" t="s">
        <v>27</v>
      </c>
      <c r="F30" s="71">
        <v>1350000</v>
      </c>
      <c r="G30" s="72"/>
      <c r="H30" s="73"/>
      <c r="I30" s="71" t="s">
        <v>28</v>
      </c>
      <c r="J30" s="74">
        <f t="shared" si="0"/>
        <v>1</v>
      </c>
      <c r="K30" s="72" t="s">
        <v>29</v>
      </c>
      <c r="L30" s="72" t="s">
        <v>4</v>
      </c>
      <c r="M30" s="75"/>
      <c r="N30" s="76"/>
      <c r="O30" s="72">
        <f t="shared" si="1"/>
        <v>0</v>
      </c>
      <c r="P30" s="67"/>
      <c r="Q30" s="76"/>
      <c r="R30" s="72"/>
      <c r="S30" s="68"/>
      <c r="T30" s="69"/>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7">
        <f t="shared" si="2"/>
        <v>0</v>
      </c>
      <c r="BB30" s="78">
        <f t="shared" si="3"/>
        <v>0</v>
      </c>
      <c r="BC30" s="38" t="str">
        <f t="shared" si="4"/>
        <v>INR Zero Only</v>
      </c>
      <c r="IA30" s="39">
        <v>13</v>
      </c>
      <c r="IB30" s="65" t="s">
        <v>89</v>
      </c>
      <c r="IC30" s="39" t="s">
        <v>65</v>
      </c>
      <c r="ID30" s="39">
        <v>22</v>
      </c>
      <c r="IE30" s="40" t="s">
        <v>27</v>
      </c>
      <c r="IF30" s="40" t="s">
        <v>30</v>
      </c>
      <c r="IG30" s="40" t="s">
        <v>25</v>
      </c>
      <c r="IH30" s="40">
        <v>123.223</v>
      </c>
      <c r="II30" s="40" t="s">
        <v>27</v>
      </c>
    </row>
    <row r="31" spans="1:243" s="39" customFormat="1" ht="36" customHeight="1">
      <c r="A31" s="25">
        <v>14</v>
      </c>
      <c r="B31" s="80" t="s">
        <v>90</v>
      </c>
      <c r="C31" s="64" t="s">
        <v>66</v>
      </c>
      <c r="D31" s="86">
        <v>15</v>
      </c>
      <c r="E31" s="87" t="s">
        <v>27</v>
      </c>
      <c r="F31" s="71">
        <v>1350000</v>
      </c>
      <c r="G31" s="72"/>
      <c r="H31" s="73"/>
      <c r="I31" s="71" t="s">
        <v>28</v>
      </c>
      <c r="J31" s="74">
        <f t="shared" si="0"/>
        <v>1</v>
      </c>
      <c r="K31" s="72" t="s">
        <v>29</v>
      </c>
      <c r="L31" s="72" t="s">
        <v>4</v>
      </c>
      <c r="M31" s="75"/>
      <c r="N31" s="76"/>
      <c r="O31" s="72">
        <f t="shared" si="1"/>
        <v>0</v>
      </c>
      <c r="P31" s="67"/>
      <c r="Q31" s="76"/>
      <c r="R31" s="72"/>
      <c r="S31" s="68"/>
      <c r="T31" s="69"/>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7">
        <f t="shared" si="2"/>
        <v>0</v>
      </c>
      <c r="BB31" s="78">
        <f t="shared" si="3"/>
        <v>0</v>
      </c>
      <c r="BC31" s="38" t="str">
        <f t="shared" si="4"/>
        <v>INR Zero Only</v>
      </c>
      <c r="IA31" s="39">
        <v>14</v>
      </c>
      <c r="IB31" s="65" t="s">
        <v>110</v>
      </c>
      <c r="IC31" s="39" t="s">
        <v>66</v>
      </c>
      <c r="ID31" s="39">
        <v>15</v>
      </c>
      <c r="IE31" s="40" t="s">
        <v>27</v>
      </c>
      <c r="IF31" s="40" t="s">
        <v>30</v>
      </c>
      <c r="IG31" s="40" t="s">
        <v>25</v>
      </c>
      <c r="IH31" s="40">
        <v>123.223</v>
      </c>
      <c r="II31" s="40" t="s">
        <v>27</v>
      </c>
    </row>
    <row r="32" spans="1:243" s="39" customFormat="1" ht="35.25" customHeight="1">
      <c r="A32" s="25">
        <v>15</v>
      </c>
      <c r="B32" s="80" t="s">
        <v>91</v>
      </c>
      <c r="C32" s="64" t="s">
        <v>67</v>
      </c>
      <c r="D32" s="86">
        <v>35</v>
      </c>
      <c r="E32" s="87" t="s">
        <v>27</v>
      </c>
      <c r="F32" s="71">
        <v>1350000</v>
      </c>
      <c r="G32" s="72"/>
      <c r="H32" s="73"/>
      <c r="I32" s="71" t="s">
        <v>28</v>
      </c>
      <c r="J32" s="74">
        <f t="shared" si="0"/>
        <v>1</v>
      </c>
      <c r="K32" s="72" t="s">
        <v>29</v>
      </c>
      <c r="L32" s="72" t="s">
        <v>4</v>
      </c>
      <c r="M32" s="75"/>
      <c r="N32" s="76"/>
      <c r="O32" s="72">
        <f t="shared" si="1"/>
        <v>0</v>
      </c>
      <c r="P32" s="67"/>
      <c r="Q32" s="76"/>
      <c r="R32" s="72"/>
      <c r="S32" s="68"/>
      <c r="T32" s="69"/>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7">
        <f t="shared" si="2"/>
        <v>0</v>
      </c>
      <c r="BB32" s="78">
        <f t="shared" si="3"/>
        <v>0</v>
      </c>
      <c r="BC32" s="38" t="str">
        <f t="shared" si="4"/>
        <v>INR Zero Only</v>
      </c>
      <c r="IA32" s="39">
        <v>15</v>
      </c>
      <c r="IB32" s="65" t="s">
        <v>111</v>
      </c>
      <c r="IC32" s="39" t="s">
        <v>67</v>
      </c>
      <c r="ID32" s="39">
        <v>35</v>
      </c>
      <c r="IE32" s="40" t="s">
        <v>27</v>
      </c>
      <c r="IF32" s="40" t="s">
        <v>30</v>
      </c>
      <c r="IG32" s="40" t="s">
        <v>25</v>
      </c>
      <c r="IH32" s="40">
        <v>123.223</v>
      </c>
      <c r="II32" s="40" t="s">
        <v>27</v>
      </c>
    </row>
    <row r="33" spans="1:243" s="39" customFormat="1" ht="51" customHeight="1">
      <c r="A33" s="25">
        <v>16</v>
      </c>
      <c r="B33" s="85" t="s">
        <v>92</v>
      </c>
      <c r="C33" s="64" t="s">
        <v>68</v>
      </c>
      <c r="D33" s="86">
        <v>6</v>
      </c>
      <c r="E33" s="87" t="s">
        <v>27</v>
      </c>
      <c r="F33" s="71">
        <v>1350000</v>
      </c>
      <c r="G33" s="72"/>
      <c r="H33" s="73"/>
      <c r="I33" s="71" t="s">
        <v>28</v>
      </c>
      <c r="J33" s="74">
        <f t="shared" si="0"/>
        <v>1</v>
      </c>
      <c r="K33" s="72" t="s">
        <v>29</v>
      </c>
      <c r="L33" s="72" t="s">
        <v>4</v>
      </c>
      <c r="M33" s="75"/>
      <c r="N33" s="76"/>
      <c r="O33" s="72">
        <f t="shared" si="1"/>
        <v>0</v>
      </c>
      <c r="P33" s="67"/>
      <c r="Q33" s="76"/>
      <c r="R33" s="72"/>
      <c r="S33" s="68"/>
      <c r="T33" s="69"/>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7">
        <f t="shared" si="2"/>
        <v>0</v>
      </c>
      <c r="BB33" s="78">
        <f t="shared" si="3"/>
        <v>0</v>
      </c>
      <c r="BC33" s="38" t="str">
        <f t="shared" si="4"/>
        <v>INR Zero Only</v>
      </c>
      <c r="IA33" s="39">
        <v>16</v>
      </c>
      <c r="IB33" s="65" t="s">
        <v>112</v>
      </c>
      <c r="IC33" s="39" t="s">
        <v>68</v>
      </c>
      <c r="ID33" s="39">
        <v>6</v>
      </c>
      <c r="IE33" s="40" t="s">
        <v>27</v>
      </c>
      <c r="IF33" s="40" t="s">
        <v>30</v>
      </c>
      <c r="IG33" s="40" t="s">
        <v>25</v>
      </c>
      <c r="IH33" s="40">
        <v>123.223</v>
      </c>
      <c r="II33" s="40" t="s">
        <v>27</v>
      </c>
    </row>
    <row r="34" spans="1:243" s="39" customFormat="1" ht="72" customHeight="1">
      <c r="A34" s="25">
        <v>17</v>
      </c>
      <c r="B34" s="85" t="s">
        <v>93</v>
      </c>
      <c r="C34" s="64" t="s">
        <v>69</v>
      </c>
      <c r="D34" s="86">
        <v>8</v>
      </c>
      <c r="E34" s="87" t="s">
        <v>27</v>
      </c>
      <c r="F34" s="71">
        <v>1350000</v>
      </c>
      <c r="G34" s="72"/>
      <c r="H34" s="73"/>
      <c r="I34" s="71" t="s">
        <v>28</v>
      </c>
      <c r="J34" s="74">
        <f t="shared" si="0"/>
        <v>1</v>
      </c>
      <c r="K34" s="72" t="s">
        <v>29</v>
      </c>
      <c r="L34" s="72" t="s">
        <v>4</v>
      </c>
      <c r="M34" s="75"/>
      <c r="N34" s="76"/>
      <c r="O34" s="72">
        <f t="shared" si="1"/>
        <v>0</v>
      </c>
      <c r="P34" s="67"/>
      <c r="Q34" s="76"/>
      <c r="R34" s="72"/>
      <c r="S34" s="68"/>
      <c r="T34" s="69"/>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7">
        <f t="shared" si="2"/>
        <v>0</v>
      </c>
      <c r="BB34" s="78">
        <f t="shared" si="3"/>
        <v>0</v>
      </c>
      <c r="BC34" s="38" t="str">
        <f t="shared" si="4"/>
        <v>INR Zero Only</v>
      </c>
      <c r="IA34" s="39">
        <v>17</v>
      </c>
      <c r="IB34" s="65" t="s">
        <v>93</v>
      </c>
      <c r="IC34" s="39" t="s">
        <v>69</v>
      </c>
      <c r="ID34" s="39">
        <v>8</v>
      </c>
      <c r="IE34" s="40" t="s">
        <v>27</v>
      </c>
      <c r="IF34" s="40" t="s">
        <v>30</v>
      </c>
      <c r="IG34" s="40" t="s">
        <v>25</v>
      </c>
      <c r="IH34" s="40">
        <v>123.223</v>
      </c>
      <c r="II34" s="40" t="s">
        <v>27</v>
      </c>
    </row>
    <row r="35" spans="1:243" s="39" customFormat="1" ht="96" customHeight="1">
      <c r="A35" s="25">
        <v>18</v>
      </c>
      <c r="B35" s="85" t="s">
        <v>94</v>
      </c>
      <c r="C35" s="64" t="s">
        <v>70</v>
      </c>
      <c r="D35" s="86">
        <v>1</v>
      </c>
      <c r="E35" s="87" t="s">
        <v>27</v>
      </c>
      <c r="F35" s="71">
        <v>1350000</v>
      </c>
      <c r="G35" s="72"/>
      <c r="H35" s="73"/>
      <c r="I35" s="71" t="s">
        <v>28</v>
      </c>
      <c r="J35" s="74">
        <f t="shared" si="0"/>
        <v>1</v>
      </c>
      <c r="K35" s="72" t="s">
        <v>29</v>
      </c>
      <c r="L35" s="72" t="s">
        <v>4</v>
      </c>
      <c r="M35" s="75"/>
      <c r="N35" s="76"/>
      <c r="O35" s="72">
        <f t="shared" si="1"/>
        <v>0</v>
      </c>
      <c r="P35" s="67"/>
      <c r="Q35" s="76"/>
      <c r="R35" s="72"/>
      <c r="S35" s="68"/>
      <c r="T35" s="69"/>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7">
        <f t="shared" si="2"/>
        <v>0</v>
      </c>
      <c r="BB35" s="78">
        <f t="shared" si="3"/>
        <v>0</v>
      </c>
      <c r="BC35" s="38" t="str">
        <f t="shared" si="4"/>
        <v>INR Zero Only</v>
      </c>
      <c r="IA35" s="39">
        <v>18</v>
      </c>
      <c r="IB35" s="65" t="s">
        <v>94</v>
      </c>
      <c r="IC35" s="39" t="s">
        <v>70</v>
      </c>
      <c r="ID35" s="39">
        <v>1</v>
      </c>
      <c r="IE35" s="40" t="s">
        <v>27</v>
      </c>
      <c r="IF35" s="40" t="s">
        <v>30</v>
      </c>
      <c r="IG35" s="40" t="s">
        <v>25</v>
      </c>
      <c r="IH35" s="40">
        <v>123.223</v>
      </c>
      <c r="II35" s="40" t="s">
        <v>27</v>
      </c>
    </row>
    <row r="36" spans="1:243" s="39" customFormat="1" ht="72" customHeight="1">
      <c r="A36" s="25">
        <v>19</v>
      </c>
      <c r="B36" s="80" t="s">
        <v>95</v>
      </c>
      <c r="C36" s="64" t="s">
        <v>71</v>
      </c>
      <c r="D36" s="86">
        <v>1</v>
      </c>
      <c r="E36" s="87" t="s">
        <v>27</v>
      </c>
      <c r="F36" s="71">
        <v>1350000</v>
      </c>
      <c r="G36" s="72"/>
      <c r="H36" s="73"/>
      <c r="I36" s="71" t="s">
        <v>28</v>
      </c>
      <c r="J36" s="74">
        <f t="shared" si="0"/>
        <v>1</v>
      </c>
      <c r="K36" s="72" t="s">
        <v>29</v>
      </c>
      <c r="L36" s="72" t="s">
        <v>4</v>
      </c>
      <c r="M36" s="75"/>
      <c r="N36" s="76"/>
      <c r="O36" s="72">
        <f t="shared" si="1"/>
        <v>0</v>
      </c>
      <c r="P36" s="67"/>
      <c r="Q36" s="76"/>
      <c r="R36" s="72"/>
      <c r="S36" s="68"/>
      <c r="T36" s="69"/>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7">
        <f t="shared" si="2"/>
        <v>0</v>
      </c>
      <c r="BB36" s="78">
        <f t="shared" si="3"/>
        <v>0</v>
      </c>
      <c r="BC36" s="38" t="str">
        <f t="shared" si="4"/>
        <v>INR Zero Only</v>
      </c>
      <c r="IA36" s="39">
        <v>19</v>
      </c>
      <c r="IB36" s="65" t="s">
        <v>95</v>
      </c>
      <c r="IC36" s="39" t="s">
        <v>71</v>
      </c>
      <c r="ID36" s="39">
        <v>1</v>
      </c>
      <c r="IE36" s="40" t="s">
        <v>27</v>
      </c>
      <c r="IF36" s="40" t="s">
        <v>30</v>
      </c>
      <c r="IG36" s="40" t="s">
        <v>25</v>
      </c>
      <c r="IH36" s="40">
        <v>123.223</v>
      </c>
      <c r="II36" s="40" t="s">
        <v>27</v>
      </c>
    </row>
    <row r="37" spans="1:243" s="39" customFormat="1" ht="48.75" customHeight="1">
      <c r="A37" s="25">
        <v>20</v>
      </c>
      <c r="B37" s="80" t="s">
        <v>96</v>
      </c>
      <c r="C37" s="64" t="s">
        <v>72</v>
      </c>
      <c r="D37" s="86">
        <v>30</v>
      </c>
      <c r="E37" s="87" t="s">
        <v>98</v>
      </c>
      <c r="F37" s="71">
        <v>1350000</v>
      </c>
      <c r="G37" s="72"/>
      <c r="H37" s="73"/>
      <c r="I37" s="71" t="s">
        <v>28</v>
      </c>
      <c r="J37" s="74">
        <f t="shared" si="0"/>
        <v>1</v>
      </c>
      <c r="K37" s="72" t="s">
        <v>29</v>
      </c>
      <c r="L37" s="72" t="s">
        <v>4</v>
      </c>
      <c r="M37" s="75"/>
      <c r="N37" s="76"/>
      <c r="O37" s="72">
        <f t="shared" si="1"/>
        <v>0</v>
      </c>
      <c r="P37" s="67"/>
      <c r="Q37" s="76"/>
      <c r="R37" s="72"/>
      <c r="S37" s="68"/>
      <c r="T37" s="69"/>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7">
        <f t="shared" si="2"/>
        <v>0</v>
      </c>
      <c r="BB37" s="78">
        <f t="shared" si="3"/>
        <v>0</v>
      </c>
      <c r="BC37" s="38" t="str">
        <f t="shared" si="4"/>
        <v>INR Zero Only</v>
      </c>
      <c r="IA37" s="39">
        <v>20</v>
      </c>
      <c r="IB37" s="65" t="s">
        <v>96</v>
      </c>
      <c r="IC37" s="39" t="s">
        <v>72</v>
      </c>
      <c r="ID37" s="39">
        <v>30</v>
      </c>
      <c r="IE37" s="40" t="s">
        <v>98</v>
      </c>
      <c r="IF37" s="40" t="s">
        <v>30</v>
      </c>
      <c r="IG37" s="40" t="s">
        <v>25</v>
      </c>
      <c r="IH37" s="40">
        <v>123.223</v>
      </c>
      <c r="II37" s="40" t="s">
        <v>27</v>
      </c>
    </row>
    <row r="38" spans="1:243" s="39" customFormat="1" ht="42" customHeight="1">
      <c r="A38" s="41" t="s">
        <v>32</v>
      </c>
      <c r="B38" s="63"/>
      <c r="C38" s="43"/>
      <c r="D38" s="44"/>
      <c r="E38" s="44"/>
      <c r="F38" s="44"/>
      <c r="G38" s="44"/>
      <c r="H38" s="45"/>
      <c r="I38" s="45"/>
      <c r="J38" s="45"/>
      <c r="K38" s="45"/>
      <c r="L38" s="46"/>
      <c r="BA38" s="47">
        <f>SUM(BA13:BA37)</f>
        <v>0</v>
      </c>
      <c r="BB38" s="47">
        <f>SUM(BB13:BB37)</f>
        <v>0</v>
      </c>
      <c r="BC38" s="38" t="str">
        <f>SpellNumber($E$2,BB38)</f>
        <v>INR Zero Only</v>
      </c>
      <c r="IE38" s="40">
        <v>4</v>
      </c>
      <c r="IF38" s="40" t="s">
        <v>31</v>
      </c>
      <c r="IG38" s="40" t="s">
        <v>33</v>
      </c>
      <c r="IH38" s="40">
        <v>10</v>
      </c>
      <c r="II38" s="40" t="s">
        <v>27</v>
      </c>
    </row>
    <row r="39" spans="1:243" s="56" customFormat="1" ht="12.75" customHeight="1" hidden="1">
      <c r="A39" s="42" t="s">
        <v>34</v>
      </c>
      <c r="B39" s="48"/>
      <c r="C39" s="49"/>
      <c r="D39" s="50"/>
      <c r="E39" s="61" t="s">
        <v>35</v>
      </c>
      <c r="F39" s="62"/>
      <c r="G39" s="51"/>
      <c r="H39" s="52"/>
      <c r="I39" s="52"/>
      <c r="J39" s="52"/>
      <c r="K39" s="53"/>
      <c r="L39" s="54"/>
      <c r="M39" s="55" t="s">
        <v>36</v>
      </c>
      <c r="O39" s="39"/>
      <c r="P39" s="39"/>
      <c r="Q39" s="39"/>
      <c r="R39" s="39"/>
      <c r="S39" s="39"/>
      <c r="BA39" s="57">
        <f>IF(ISBLANK(F39),0,IF(E39="Excess (+)",ROUND(BA38+(BA38*F39),2),IF(E39="Less (-)",ROUND(BA38+(BA38*F39*(-1)),2),0)))</f>
        <v>0</v>
      </c>
      <c r="BB39" s="58">
        <f>ROUND(BA39,0)</f>
        <v>0</v>
      </c>
      <c r="BC39" s="59" t="str">
        <f>SpellNumber(L39,BB39)</f>
        <v> Zero Only</v>
      </c>
      <c r="IE39" s="60"/>
      <c r="IF39" s="60"/>
      <c r="IG39" s="60"/>
      <c r="IH39" s="60"/>
      <c r="II39" s="60"/>
    </row>
    <row r="40" spans="1:243" s="56" customFormat="1" ht="43.5" customHeight="1">
      <c r="A40" s="41" t="s">
        <v>37</v>
      </c>
      <c r="B40" s="41"/>
      <c r="C40" s="89" t="str">
        <f>SpellNumber($E$2,BB38)</f>
        <v>INR Zero Only</v>
      </c>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IE40" s="60"/>
      <c r="IF40" s="60"/>
      <c r="IG40" s="60"/>
      <c r="IH40" s="60"/>
      <c r="II40" s="60"/>
    </row>
    <row r="41" ht="15"/>
    <row r="42" ht="15"/>
    <row r="43" ht="15"/>
    <row r="45" ht="15"/>
    <row r="47" ht="15"/>
  </sheetData>
  <sheetProtection password="EEC8" sheet="1"/>
  <mergeCells count="8">
    <mergeCell ref="A9:BC9"/>
    <mergeCell ref="C40:BC40"/>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37">
      <formula1>0</formula1>
      <formula2>0</formula2>
    </dataValidation>
    <dataValidation type="list" showErrorMessage="1" sqref="I13:I37">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9">
      <formula1>"Select,Option C1,Option D1"</formula1>
      <formula2>0</formula2>
    </dataValidation>
    <dataValidation type="decimal" allowBlank="1" showErrorMessage="1" errorTitle="Invalid Entry" error="Only Numeric Values are allowed. " sqref="A13:A37">
      <formula1>0</formula1>
      <formula2>999999999999999</formula2>
    </dataValidation>
    <dataValidation allowBlank="1" showInputMessage="1" showErrorMessage="1" promptTitle="Itemcode/Make" prompt="Please enter text" sqref="C13:C3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7">
      <formula1>0</formula1>
      <formula2>999999999999999</formula2>
    </dataValidation>
    <dataValidation allowBlank="1" showInputMessage="1" showErrorMessage="1" promptTitle="Units" prompt="Please enter Units in text" sqref="E13:E37">
      <formula1>0</formula1>
      <formula2>0</formula2>
    </dataValidation>
    <dataValidation type="decimal" allowBlank="1" showInputMessage="1" showErrorMessage="1" promptTitle="Quantity" prompt="Please enter the Quantity for this item. " errorTitle="Invalid Entry" error="Only Numeric Values are allowed. " sqref="F13:F37 D13:D37">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37">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M37">
      <formula1>0</formula1>
      <formula2>999999999999999</formula2>
    </dataValidation>
    <dataValidation type="list" allowBlank="1" showInputMessage="1" showErrorMessage="1" sqref="L34 L35 L13 L14 L15 L16 L17 L18 L19 L20 L21 L22 L23 L24 L25 L26 L27 L28 L29 L30 L31 L32 L33 L37 L36">
      <formula1>"INR"</formula1>
    </dataValidation>
    <dataValidation type="decimal" allowBlank="1" showInputMessage="1" showErrorMessage="1" promptTitle="GST Pertentage" prompt="Please enter GST Pertentage for this item. " errorTitle="Invaid Entry" error="Only Numeric Values are allowed. " sqref="N14:N37">
      <formula1>0</formula1>
      <formula2>999999999999999</formula2>
    </dataValidation>
    <dataValidation type="decimal" allowBlank="1" showInputMessage="1" showErrorMessage="1" promptTitle="GST Amount" prompt="GST Amount in Rupees for this item. " errorTitle="Invaid Entry" error="Only Numeric Values are allowed. " sqref="O14:O37">
      <formula1>0</formula1>
      <formula2>999999999999999</formula2>
    </dataValidation>
    <dataValidation allowBlank="1" showInputMessage="1" showErrorMessage="1" promptTitle="Freight Charges" prompt="Please enter Freight Charges (Uploading and stacking) in Rupees for this item, if any." sqref="P14:P37"/>
    <dataValidation type="decimal" allowBlank="1" showInputMessage="1" showErrorMessage="1" promptTitle="Any other Taxes/Duties/Levies" prompt="Please enter any other Taxes/Duties/Levies in Rupees for this item, if any." errorTitle="Invaid Entry" error="Only Numeric Values are allowed. " sqref="Q14:Q3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94" t="s">
        <v>38</v>
      </c>
      <c r="F6" s="94"/>
      <c r="G6" s="94"/>
      <c r="H6" s="94"/>
      <c r="I6" s="94"/>
      <c r="J6" s="94"/>
      <c r="K6" s="94"/>
    </row>
    <row r="7" spans="5:11" ht="14.25">
      <c r="E7" s="95"/>
      <c r="F7" s="95"/>
      <c r="G7" s="95"/>
      <c r="H7" s="95"/>
      <c r="I7" s="95"/>
      <c r="J7" s="95"/>
      <c r="K7" s="95"/>
    </row>
    <row r="8" spans="5:11" ht="14.25">
      <c r="E8" s="95"/>
      <c r="F8" s="95"/>
      <c r="G8" s="95"/>
      <c r="H8" s="95"/>
      <c r="I8" s="95"/>
      <c r="J8" s="95"/>
      <c r="K8" s="95"/>
    </row>
    <row r="9" spans="5:11" ht="14.25">
      <c r="E9" s="95"/>
      <c r="F9" s="95"/>
      <c r="G9" s="95"/>
      <c r="H9" s="95"/>
      <c r="I9" s="95"/>
      <c r="J9" s="95"/>
      <c r="K9" s="95"/>
    </row>
    <row r="10" spans="5:11" ht="14.25">
      <c r="E10" s="95"/>
      <c r="F10" s="95"/>
      <c r="G10" s="95"/>
      <c r="H10" s="95"/>
      <c r="I10" s="95"/>
      <c r="J10" s="95"/>
      <c r="K10" s="95"/>
    </row>
    <row r="11" spans="5:11" ht="14.25">
      <c r="E11" s="95"/>
      <c r="F11" s="95"/>
      <c r="G11" s="95"/>
      <c r="H11" s="95"/>
      <c r="I11" s="95"/>
      <c r="J11" s="95"/>
      <c r="K11" s="95"/>
    </row>
    <row r="12" spans="5:11" ht="14.25">
      <c r="E12" s="95"/>
      <c r="F12" s="95"/>
      <c r="G12" s="95"/>
      <c r="H12" s="95"/>
      <c r="I12" s="95"/>
      <c r="J12" s="95"/>
      <c r="K12" s="95"/>
    </row>
    <row r="13" spans="5:11" ht="14.25">
      <c r="E13" s="95"/>
      <c r="F13" s="95"/>
      <c r="G13" s="95"/>
      <c r="H13" s="95"/>
      <c r="I13" s="95"/>
      <c r="J13" s="95"/>
      <c r="K13" s="95"/>
    </row>
    <row r="14" spans="5:11" ht="14.25">
      <c r="E14" s="95"/>
      <c r="F14" s="95"/>
      <c r="G14" s="95"/>
      <c r="H14" s="95"/>
      <c r="I14" s="95"/>
      <c r="J14" s="95"/>
      <c r="K14" s="9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2021-10-26T06:15:22Z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