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<sst xmlns="http://schemas.openxmlformats.org/spreadsheetml/2006/main" count="138" uniqueCount="64">
  <si>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</si>
  <si>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</si>
  <si>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</si>
  <si>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</si>
  <si>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</si>
  <si>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</si>
  <si>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</si>
  <si>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</si>
  <si>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</si>
  <si>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</si>
  <si>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</si>
  <si>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</si>
  <si>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</si>
  <si>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</si>
  <si>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</si>
  <si>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</si>
  <si>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</si>
  <si>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</si>
  <si>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</si>
  <si>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</si>
  <si>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</si>
  <si>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</si>
  <si>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</si>
  <si>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</si>
  <si>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</si>
  <si>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</si>
  <si>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</si>
  <si>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</si>
  <si>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</si>
  <si>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</si>
  <si>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</si>
  <si>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</si>
  <si>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</si>
  <si>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</si>
  <si>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</si>
  <si>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</si>
  <si>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</si>
  <si>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</si>
  <si>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</si>
  <si>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</si>
  <si>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</si>
  <si>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</si>
  <si>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</si>
  <si>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</si>
  <si>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</si>
  <si>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</si>
  <si>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</si>
  <si>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</si>
  <si>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</si>
  <si>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</si>
  <si>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</si>
  <si>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</si>
  <si>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</si>
  <si>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Coordinator, School of Materials Science &amp; Technology, IIT(BHU), Varanasi.</t>
  </si>
  <si>
    <t>Name of Work: Supply of Current source, nanovoltmeter and digital multimeter to use with thermopower measurement system in the  School of Materials Science &amp; Technology,  IIT(BHU), Varanasi.</t>
  </si>
  <si>
    <r>
      <rPr>
        <b/>
        <sz val="14"/>
        <color indexed="8"/>
        <rFont val="Times New Roman"/>
        <family val="1"/>
      </rPr>
      <t xml:space="preserve">Digital DC Source Meter </t>
    </r>
    <r>
      <rPr>
        <sz val="14"/>
        <color indexed="8"/>
        <rFont val="Times New Roman"/>
        <family val="1"/>
      </rPr>
      <t xml:space="preserve"> (As per Technical specification given in Annexure-1 of Tender Document)</t>
    </r>
  </si>
  <si>
    <r>
      <rPr>
        <b/>
        <sz val="14"/>
        <color indexed="8"/>
        <rFont val="Times New Roman"/>
        <family val="1"/>
      </rPr>
      <t xml:space="preserve">Nano Voltmeter </t>
    </r>
    <r>
      <rPr>
        <sz val="14"/>
        <color indexed="8"/>
        <rFont val="Times New Roman"/>
        <family val="1"/>
      </rPr>
      <t xml:space="preserve"> (As per Technical specification given in Annexure-1 of Tender Document)</t>
    </r>
  </si>
  <si>
    <r>
      <rPr>
        <b/>
        <sz val="14"/>
        <color indexed="8"/>
        <rFont val="Times New Roman"/>
        <family val="1"/>
      </rPr>
      <t xml:space="preserve">6.5 Digit Multi Meter </t>
    </r>
    <r>
      <rPr>
        <sz val="14"/>
        <color indexed="8"/>
        <rFont val="Times New Roman"/>
        <family val="1"/>
      </rPr>
      <t xml:space="preserve"> (As per Technical specification given in Annexure-1 of Tender Document)</t>
    </r>
  </si>
  <si>
    <t>item2</t>
  </si>
  <si>
    <t>item3</t>
  </si>
  <si>
    <t>Digital DC Source Meter  (As per Technical specification given in Annexure-1 of Tender Document)</t>
  </si>
  <si>
    <t>Nano Voltmeter  (As per Technical specification given in Annexure-1 of Tender Document)</t>
  </si>
  <si>
    <t>6.5 Digit Multi Meter  (As per Technical specification given in Annexure-1 of Tender Document)</t>
  </si>
  <si>
    <t>Contract No:IIT(BHU)/SMST/2021-22/EWS/MM/57, Date: 05.07.2021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</si>
</sst>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9"/>
  <sheetViews>
    <sheetView showGridLines="0" zoomScale="71" zoomScaleNormal="71" zoomScalePageLayoutView="0" workbookViewId="0" topLeftCell="A11">
      <selection activeCell="BD8" sqref="BD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55</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60</v>
      </c>
      <c r="IC14" s="39" t="s">
        <v>25</v>
      </c>
      <c r="ID14" s="39">
        <v>1</v>
      </c>
      <c r="IE14" s="40" t="s">
        <v>52</v>
      </c>
      <c r="IF14" s="40" t="s">
        <v>30</v>
      </c>
      <c r="IG14" s="40" t="s">
        <v>25</v>
      </c>
      <c r="IH14" s="40">
        <v>123.223</v>
      </c>
      <c r="II14" s="40" t="s">
        <v>27</v>
      </c>
    </row>
    <row r="15" spans="1:243" s="39" customFormat="1" ht="109.5" customHeight="1">
      <c r="A15" s="25">
        <v>1.02</v>
      </c>
      <c r="B15" s="67" t="s">
        <v>56</v>
      </c>
      <c r="C15" s="65" t="s">
        <v>58</v>
      </c>
      <c r="D15" s="64">
        <v>1</v>
      </c>
      <c r="E15" s="73" t="s">
        <v>52</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61</v>
      </c>
      <c r="IC15" s="39" t="s">
        <v>58</v>
      </c>
      <c r="ID15" s="39">
        <v>1</v>
      </c>
      <c r="IE15" s="40" t="s">
        <v>52</v>
      </c>
      <c r="IF15" s="40" t="s">
        <v>30</v>
      </c>
      <c r="IG15" s="40" t="s">
        <v>25</v>
      </c>
      <c r="IH15" s="40">
        <v>123.223</v>
      </c>
      <c r="II15" s="40" t="s">
        <v>27</v>
      </c>
    </row>
    <row r="16" spans="1:243" s="39" customFormat="1" ht="109.5" customHeight="1">
      <c r="A16" s="25">
        <v>1.03</v>
      </c>
      <c r="B16" s="67" t="s">
        <v>57</v>
      </c>
      <c r="C16" s="65" t="s">
        <v>59</v>
      </c>
      <c r="D16" s="64">
        <v>1</v>
      </c>
      <c r="E16" s="73" t="s">
        <v>52</v>
      </c>
      <c r="F16" s="74">
        <v>1350000</v>
      </c>
      <c r="G16" s="75"/>
      <c r="H16" s="76"/>
      <c r="I16" s="74" t="s">
        <v>28</v>
      </c>
      <c r="J16" s="77">
        <f>IF(I16="Less(-)",-1,1)</f>
        <v>1</v>
      </c>
      <c r="K16" s="75" t="s">
        <v>29</v>
      </c>
      <c r="L16" s="75" t="s">
        <v>4</v>
      </c>
      <c r="M16" s="78"/>
      <c r="N16" s="79"/>
      <c r="O16" s="75">
        <f>(M16*N16%)*D16</f>
        <v>0</v>
      </c>
      <c r="P16" s="69"/>
      <c r="Q16" s="79"/>
      <c r="R16" s="75"/>
      <c r="S16" s="70"/>
      <c r="T16" s="71"/>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80">
        <f>total_amount_ba($B$2,$D$2,D16,F16,J16,K16,M16)*D16</f>
        <v>0</v>
      </c>
      <c r="BB16" s="81">
        <f>BA16+SUM(O16:AZ16)</f>
        <v>0</v>
      </c>
      <c r="BC16" s="38" t="str">
        <f>SpellNumber(L16,BB16)</f>
        <v>INR Zero Only</v>
      </c>
      <c r="IA16" s="39">
        <v>1.03</v>
      </c>
      <c r="IB16" s="66" t="s">
        <v>62</v>
      </c>
      <c r="IC16" s="39" t="s">
        <v>59</v>
      </c>
      <c r="ID16" s="39">
        <v>1</v>
      </c>
      <c r="IE16" s="40" t="s">
        <v>52</v>
      </c>
      <c r="IF16" s="40" t="s">
        <v>30</v>
      </c>
      <c r="IG16" s="40" t="s">
        <v>25</v>
      </c>
      <c r="IH16" s="40">
        <v>123.223</v>
      </c>
      <c r="II16" s="40" t="s">
        <v>27</v>
      </c>
    </row>
    <row r="17" spans="1:243" s="39" customFormat="1" ht="42" customHeight="1">
      <c r="A17" s="41" t="s">
        <v>32</v>
      </c>
      <c r="B17" s="63"/>
      <c r="C17" s="43"/>
      <c r="D17" s="44"/>
      <c r="E17" s="44"/>
      <c r="F17" s="44"/>
      <c r="G17" s="44"/>
      <c r="H17" s="45"/>
      <c r="I17" s="45"/>
      <c r="J17" s="45"/>
      <c r="K17" s="45"/>
      <c r="L17" s="46"/>
      <c r="BA17" s="47">
        <f>SUM(BA13:BA16)</f>
        <v>0</v>
      </c>
      <c r="BB17" s="47">
        <f>SUM(BB13:BB16)</f>
        <v>0</v>
      </c>
      <c r="BC17" s="38" t="str">
        <f>SpellNumber($E$2,BB17)</f>
        <v>INR Zero Only</v>
      </c>
      <c r="IE17" s="40">
        <v>4</v>
      </c>
      <c r="IF17" s="40" t="s">
        <v>31</v>
      </c>
      <c r="IG17" s="40" t="s">
        <v>33</v>
      </c>
      <c r="IH17" s="40">
        <v>10</v>
      </c>
      <c r="II17" s="40" t="s">
        <v>27</v>
      </c>
    </row>
    <row r="18" spans="1:243" s="56" customFormat="1" ht="12.75" customHeight="1" hidden="1">
      <c r="A18" s="42" t="s">
        <v>34</v>
      </c>
      <c r="B18" s="48"/>
      <c r="C18" s="49"/>
      <c r="D18" s="50"/>
      <c r="E18" s="61" t="s">
        <v>35</v>
      </c>
      <c r="F18" s="62"/>
      <c r="G18" s="51"/>
      <c r="H18" s="52"/>
      <c r="I18" s="52"/>
      <c r="J18" s="52"/>
      <c r="K18" s="53"/>
      <c r="L18" s="54"/>
      <c r="M18" s="55" t="s">
        <v>36</v>
      </c>
      <c r="O18" s="39"/>
      <c r="P18" s="39"/>
      <c r="Q18" s="39"/>
      <c r="R18" s="39"/>
      <c r="S18" s="39"/>
      <c r="BA18" s="57">
        <f>IF(ISBLANK(F18),0,IF(E18="Excess (+)",ROUND(BA17+(BA17*F18),2),IF(E18="Less (-)",ROUND(BA17+(BA17*F18*(-1)),2),0)))</f>
        <v>0</v>
      </c>
      <c r="BB18" s="58">
        <f>ROUND(BA18,0)</f>
        <v>0</v>
      </c>
      <c r="BC18" s="59" t="str">
        <f>SpellNumber(L18,BB18)</f>
        <v> Zero Only</v>
      </c>
      <c r="IE18" s="60"/>
      <c r="IF18" s="60"/>
      <c r="IG18" s="60"/>
      <c r="IH18" s="60"/>
      <c r="II18" s="60"/>
    </row>
    <row r="19" spans="1:243" s="56" customFormat="1" ht="43.5" customHeight="1">
      <c r="A19" s="41" t="s">
        <v>37</v>
      </c>
      <c r="B19" s="41"/>
      <c r="C19" s="83"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IE19" s="60"/>
      <c r="IF19" s="60"/>
      <c r="IG19" s="60"/>
      <c r="IH19" s="60"/>
      <c r="II19" s="60"/>
    </row>
    <row r="20" ht="15"/>
    <row r="21" ht="15"/>
    <row r="22" ht="15"/>
  </sheetData>
  <sheetProtection password="FD99" sheet="1"/>
  <mergeCells count="8">
    <mergeCell ref="A9:BC9"/>
    <mergeCell ref="C19:BC1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4 L13 L16 L15">
      <formula1>"INR"</formula1>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2021-07-05T06:43:44Z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