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<sst xmlns="http://schemas.openxmlformats.org/spreadsheetml/2006/main" count="932" uniqueCount="279">
  <si>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</si>
  <si>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</si>
  <si>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</si>
  <si>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</si>
  <si>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</si>
  <si>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</si>
  <si>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</si>
  <si>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</si>
  <si>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</si>
  <si>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</si>
  <si>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</si>
  <si>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</si>
  <si>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</si>
  <si>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</si>
  <si>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</si>
  <si>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</si>
  <si>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</si>
  <si>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</si>
  <si>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</si>
  <si>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</si>
  <si>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</si>
  <si>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</si>
  <si>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</si>
  <si>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</si>
  <si>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</si>
  <si>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</si>
  <si>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</si>
  <si>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</si>
  <si>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</si>
  <si>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</si>
  <si>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</si>
  <si>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</si>
  <si>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</si>
  <si>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</si>
  <si>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</si>
  <si>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</si>
  <si>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</si>
  <si>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</si>
  <si>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</si>
  <si>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</si>
  <si>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</si>
  <si>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</si>
  <si>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</si>
  <si>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</si>
  <si>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</si>
  <si>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</si>
  <si>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</si>
  <si>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</si>
  <si>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</si>
  <si>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</si>
  <si>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</si>
  <si>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</si>
  <si>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</si>
  <si>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</si>
  <si>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</si>
  <si>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</si>
  <si>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</si>
  <si>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</si>
  <si>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</si>
  <si>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</si>
  <si>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</si>
  <si>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</si>
  <si>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</si>
  <si>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</si>
  <si>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</si>
  <si>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</si>
  <si>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</si>
  <si>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</si>
  <si>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</si>
  <si>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</si>
  <si>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</si>
  <si>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</si>
  <si>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</si>
  <si>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cum</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</si>
  <si>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</si>
  <si>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</si>
  <si>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</si>
  <si>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</si>
  <si>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</si>
  <si>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</si>
  <si>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</si>
  <si>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</si>
  <si>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</si>
  <si>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</si>
  <si>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</si>
  <si>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</si>
  <si>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</si>
  <si>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</si>
  <si>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</si>
  <si>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</si>
  <si>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</si>
  <si>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</si>
  <si>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</si>
  <si>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</si>
  <si>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</si>
  <si>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</si>
  <si>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</si>
  <si>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</si>
  <si>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</si>
  <si>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</si>
  <si>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</si>
  <si>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</si>
  <si>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</si>
  <si>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</si>
  <si>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</si>
  <si>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</si>
  <si>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</si>
  <si>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</si>
  <si>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</si>
  <si>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</si>
  <si>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</si>
  <si>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</si>
  <si>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</si>
  <si>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</si>
  <si>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</si>
  <si>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</si>
  <si>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</si>
  <si>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</si>
  <si>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</si>
  <si>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r>
      <t xml:space="preserve">TOTAL AMOUNT  With Taxes
           in
     </t>
    </r>
    <r>
      <rPr>
        <b/>
        <sz val="11"/>
        <color indexed="10"/>
        <rFont val="Arial"/>
        <family val="2"/>
      </rPr>
      <t xml:space="preserve"> Rs.      P</t>
    </r>
  </si>
  <si>
    <t>Dismantling stone slab flooring laid in cement mortar including stacking of serviceable material and disposal of unserviceable material within 50 metres lead. (15.25)</t>
  </si>
  <si>
    <t>Dismantling tile work in floors and roofs laid in cement mortar including stacking material within 50 metres lead.
 For thickness of tiles 10 mm to 25 mm  (15.23.1)</t>
  </si>
  <si>
    <t>Demolishing brick work manually/ by mechanical means including stacking of serviceable material and disposal of unserviceable material within 50 metres lead as per direction of Engineer-in-charge.
 In cement mortar (15.7.4)</t>
  </si>
  <si>
    <t>Dismantling doors, windows and clerestory windows (steel or wood) shutter including chowkhats, architrave, holdfasts etc. complete and stacking within 50 metres lead 
Of area 3 sq. metres and below (15.12.1)</t>
  </si>
  <si>
    <t>Demolishing R.B. work manually/ by mechanical means including stacking of steel bars and disposal of unserviceable material within 50 metres lead as per direction of Engineer-in- charge.(15.4)</t>
  </si>
  <si>
    <t>Dismantling old plaster or skirting raking out joints and cleaning the surface for plaster including disposal of rubbish to the dumping ground within 50 metres lead.(15.56)</t>
  </si>
  <si>
    <t>(B) "1:2:4 (1 cement : 2 coarse sand (zone-III) : 4 graded stone aggregate 20 mm nominal size). (4.1.3 )</t>
  </si>
  <si>
    <t xml:space="preserve"> 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</si>
  <si>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t>Steel reinforcement for R.C.C. work including straightening, cutting, bending, placing in position and binding all complete above plinth level.
Thermo-Mechanically Treated bars of grade Fe-500 D or more. (5.22A.6)</t>
  </si>
  <si>
    <t xml:space="preserve">Brick work with common burnt clay F.P.S. (non modular) bricks of class designation 7.5 in superstructure above plinth level up to floor V level in all shapes and sizes in :
In gratings, frames, guard bar, ladder, railings, brackets, gates and similar works (6.4.2)
</t>
  </si>
  <si>
    <t xml:space="preserve"> Steel work in built up tubular (round, square or rectangular hollow tubes etc.) trusses etc., including cutting, hoisting, fixing in position and applying a priming coat of approved steel primer, including welding and bolted with special shaped washers etc. complete.
 Hot finished welded type tubes  (10.16.1)
</t>
  </si>
  <si>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(9.20.2)
</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</si>
  <si>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3.3kg/sqm   including grouting the joints with white cement and matching pigments etc., complete.
 Size of Tile 600x600 mm   (11.41.2)</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</si>
  <si>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3.3kg/sqm including grouting the joint with white cement &amp; matching pigments etc. complete.
 Size of Tile 600x600 mm   (11.46.2)</t>
  </si>
  <si>
    <t xml:space="preserve">  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
 Size of Tile 600x600 mm     (11.49.2)</t>
  </si>
  <si>
    <t>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 (11.4)</t>
  </si>
  <si>
    <t>Providing edge moulding to 18 mm thick marble stone counters, Vanities etc., including machine polishing to edge to give high gloss finish etc. complete as per design approved by Engineer-in-Charge.
Granite work  (8.3.2)</t>
  </si>
  <si>
    <t xml:space="preserve"> Providing and fixing fly proof stainless steel grade 304 wire gauge, to windows and clerestory windows using wire gauge with average width of aperture 1.4 mm in both directions with wire of dia. 0.50 mm all complete.
 With 2nd class teak wood beading 62X19 mm  (9.135.1)</t>
  </si>
  <si>
    <t>Providing and applying white cement based putty of average thickness 1 mm, of approved brand and manufacturer, over the plastered wall surface to prepare the surface even and smooth complete. (13.80)</t>
  </si>
  <si>
    <t>Distempering with oil bound washable distemper of approved brand and manufacture to give an even shade :
New work (two or more coats) over and including water thinnable priming coat with cement primer  (13.41.1)</t>
  </si>
  <si>
    <t xml:space="preserve"> Removing dry or oil bound distemper, water proofing cement paint and the like by scrapping, sand papering and preparing the surface smooth including necessary repairs to scratches etc. complete.  (14.46)</t>
  </si>
  <si>
    <t xml:space="preserve">Providing and fixing chromium plated brass handles with necessary screws etc. complete:           
(A) 125 mm  (9.92.1)   </t>
  </si>
  <si>
    <t xml:space="preserve">(B) 100 mm  (9.92.2)    </t>
  </si>
  <si>
    <t xml:space="preserve">Providing and fixing bright finished brass tower bolts (barrel type) with necessary screws etc. complete :         
(A) 250x10 mm  (9.74.1)   </t>
  </si>
  <si>
    <t xml:space="preserve">(B) 150 mm  (9.74.3)                            </t>
  </si>
  <si>
    <t xml:space="preserve">Providing and fixing ISI marked oxidised M.S. tower bolt black finish, (Barrel type) with necessary screws etc. complete :       
(A) 250x10 mm  (9.63.1)   </t>
  </si>
  <si>
    <t xml:space="preserve">(B) 150 mm  (9.63.3) </t>
  </si>
  <si>
    <t>kg</t>
  </si>
  <si>
    <t>mtr</t>
  </si>
  <si>
    <t>Trip</t>
  </si>
  <si>
    <t>BI01010001010000000000000515BI0100001124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</si>
  <si>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</si>
  <si>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</si>
  <si>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</si>
  <si>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</si>
  <si>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</si>
  <si>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</si>
  <si>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</si>
  <si>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15 mm cement plaster on rough side of single or half brick wall of mix:
1:6 (1 cement: 6 coarse sand) (13.5.2)</t>
  </si>
  <si>
    <t xml:space="preserve">Providing and fixing ISI marked oxidised M.S. handles conforming to IS:4992 with necessary screws etc. complete :  
(A) 125 mm  (9.66.1)           </t>
  </si>
  <si>
    <t xml:space="preserve">(B) 100 mm  (9.66.2)                            </t>
  </si>
  <si>
    <t xml:space="preserve">Providing and fixing ISI marked oxidised M.S. sliding door bolts with
nuts and screws etc. complete :        
250x16 mm  (9.62.2) </t>
  </si>
  <si>
    <t xml:space="preserve">Providing and fixing aluminium hanging floor door stopper, ISI marked, anodised (anodic coating not less than grade AC 10 as per IS : 1868) transparent or dyed to required colour and shade, with necessary screws etc. complete.       
Single rubber stopper  (9.101.1)  </t>
  </si>
  <si>
    <t>Providing and fixing wash basin with C.I. brackets, 15 mm C.P. brass pillar taps, 32 mm C.P. brass waste of standard pattern, including painting of fittings and brackets, cutting and making good the walls wherever require:
White Vitreous China Wash basin size 630x450 mm with a single 15 mm C.P. brass pillar tap  (17.7.2)</t>
  </si>
  <si>
    <t>Providing and fixing C.P. brass bib cock of approved quality conforming to IS:8931 :
15 mm nominal bore (18.49.1)</t>
  </si>
  <si>
    <t>Providing and fixing C.P. brass stop cock (concealed) of standard design and of approved make conforming to IS:8931.
15 mm nominal bore (18.52.1)</t>
  </si>
  <si>
    <t>Providing and fixing C.P. brass angle valve for basin mixer and geyser points of approved quality conforming to IS:8931
15mm nominal bore     (18.53.1)</t>
  </si>
  <si>
    <t>Providing and fixing G.I. pipes complete with G.I. fittings and clamps, i/c cutting and making good the walls etc.
 Internal work - Exposed on wall
(A)   15 mm dia nominal bore    (18.10.1)</t>
  </si>
  <si>
    <t xml:space="preserve"> (B)  20 mm dia nominal bore  (18.10.2)</t>
  </si>
  <si>
    <t xml:space="preserve">  Making connection of G.I. distribution branch with G.I. main of following sizes by providing and fixing tee, including cutting and threading the pipe etc. complete :
25 to 40 mm nominal bore  (18.13.1)</t>
  </si>
  <si>
    <t>Providing and fixing ball valve (brass) of approved quality, High or low pressure, with plastic floats complete :
  15 mm nominal bore   (18.18.1)</t>
  </si>
  <si>
    <t xml:space="preserve">  20 mm nominal bore    (18.18.2)</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</si>
  <si>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 (21.1.1.1)</t>
  </si>
  <si>
    <t xml:space="preserve">  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sealant shall be paid separately)
Note: For uPVC frame and sash extruded profiles minus 5% tolerance in dimension i.e. in depth &amp; width of profile shall be acceptable.
Two track two panels sliding window made of (small series) frame 52 x 44 mm &amp; sash 32 x 60 mm both having wall thickness of 1.9  ± 0.2 mm and single glazing bead of appropriate dimension. (Area of window upto 1.75 sqm)  (9.147D.1)
</t>
  </si>
  <si>
    <t>Three track three panels sliding window with fly proof SS wire mesh (Two nos. glazed &amp; one no. wire mesh panels) made of (small series) frame 92 x 44 mm &amp; sash 32 x 60 mm both having wall thickness of 1.9 ± 0.2 mm and single glazing bead of appropriate dimension (Area of window upto 1.75 sqm).  (9.147D.2)</t>
  </si>
  <si>
    <t xml:space="preserve">Two track two panels sliding window made of (big series) frame 67 x 50 mm &amp; sash 46 x 62 mm both having wall thickness of 2.3 ± 0.2 mm and single glazing bead / double glazing bead  of appropriate dimension . (Area of window above 1.75 sqm upto 2.50 sqm). (9.147D.3)
</t>
  </si>
  <si>
    <t>Three track three panels sliding window with fly proof S.S wire mesh (Two nos. glazed &amp; one no. wire mesh panels) made of (big series) frame 116 x 45 mm &amp; sash 46 x 62 mm both having wall thickness of 2.3 ± 0.2 mm and single glazing bead / double glazing bead  of appropriate dimension. (Area of window above 1.75 sqm). (9.147D.4)</t>
  </si>
  <si>
    <t xml:space="preserve">Providing wood work in frames of doors, windows, clerestory windows and other frames, wrought framed and fixed in position with hold fast lugs or with dash fasteners of equired dia &amp; length ( hold fast lugs or dash fastener shall be paid for separately).   
Sal wood  (9.1.2)         </t>
  </si>
  <si>
    <t xml:space="preserve"> Providing and fixing Stainless Steel A ISi 304 (18/8) kitchen sink as per IS: 13983 with C.I. brackets and stainless steel plug 40 mm, including painting of fittings and brackets, cutting and making good the walls wherever required :
 Kitchen sink with drain board
 510x1040 mm bowl depth 250 mm   (17.10.1.1)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</si>
  <si>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</si>
  <si>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t xml:space="preserve">Providing and fixing panelled or panelled and glazed shutters for doors, windows and clerestory windows, including ISI marked M.S. pressed butt hinges bright finished of required size with necessary screws, excluding panelling which will be paid for separately, all complete as per direction of Engineer-in-charge.      
Second class teak wood   
35 mm thick shutters (9.5.1.1)  </t>
  </si>
  <si>
    <t xml:space="preserve">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     
(A) Second class teak wood (9.7.1)                   </t>
  </si>
  <si>
    <t>(B) Float glass panes  4mm      (9.7.7.1)</t>
  </si>
  <si>
    <t>Applying priming coat:
With ready mixed pink or Grey primer of approved brand and manufacture on wood work (hard and soft wood)     (13.50.1)</t>
  </si>
  <si>
    <t>Wall painting with acrylic emulsion paint of approved brand and manufacture to give an even shade :
 Two or more coats on new work     (13.60.1)</t>
  </si>
  <si>
    <t xml:space="preserve">Carraige of malba (Approved Rate)   </t>
  </si>
  <si>
    <t>Providing and fixing factory made uPVC white colour fixed glazed windows/ventilators comprising of uPVC multi-chambered frame and mullion (where ever required) extruded profiles duly reinforced with 1.60 ± 0.2 mm thick  galvanized mild steel section made from roll forming process of required length (shape &amp; size according to uPVC profile), , uPVC extruded  glazing beads of appropriate dimension, EPDM gasket, G.I fasteners 100 x 8 mm size for fixing frame to finished wall, plastic packers, plastic caps and necessary stainless steel screws etc. Profile of frame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Note: For uPVC frame, sash and mullion extruded profiles minus 5% tolerance in dimension i.e. in depth &amp; width of profile shall be acceptable.
 Fixed window / ventilator made of (small series) frame 47 x 50 mm &amp; mullion 47 x 68 mm both having wall thickness of 1.9 ± 0.2 mm and  single glazing bead  of appropriate dimension. (Area upto 0.75 sqm.)(9.147B.1)</t>
  </si>
  <si>
    <t>xx</t>
  </si>
  <si>
    <t>Taking out doors, windows and clerestory window shutters (steel or wood) including stacking within 50 metres lead :
Of area 3 sq. metres and below  (15.13.1)</t>
  </si>
  <si>
    <t>Dismantling wood work in frames, trusses, purlins and rafters up to 10 metres span and 5 metres height including stacking the material within 50 metres lead :
 Of sectional area 40 square centimetres and above (15.14.1)</t>
  </si>
  <si>
    <t>Demolishing cement concrete manually/ by mechanical means including disposal of material within 50 metres lead as per direction of Engineer - in - charge.
(A) Nominal concrete 1:3:6 or richer mix (i/c equivalent design mix) (15.2.1)</t>
  </si>
  <si>
    <t>(B) Nominal concrete 1:4:8 or leaner mix (i/c equivalent design mix)  (15.2.2)</t>
  </si>
  <si>
    <t xml:space="preserve"> Providing and laying in position cement concrete of specified grade excluding the cost of centering and shuttering - All work up to plinth level :
 (A) 1:4:8 (1 Cement : 4 coarse sand (zone-III) : 8 graded stone aggregate 40 mm nominal size) (4.1.8 )</t>
  </si>
  <si>
    <t>Centering and shuttering including strutting, propping etc. and removal of form for all heights :
 Lintels, beams, plinth beams, girders, bressumers and cantilevers. with water proof ply 12 mm thick  (5.9.21)</t>
  </si>
  <si>
    <t>Half brick masonry with common burnt clay F.P.S. (non modular) bricks of class designation 7.5 in superstructure above plinth level up to floor V level.
Cement mortar 1:4 (1 cement :4 coarse sand)  (6.13.2)</t>
  </si>
  <si>
    <t xml:space="preserve"> 12 mm cement plaster of mix :
 1:6 (1 cement: 6 coarse sand)   (13.4.2)</t>
  </si>
  <si>
    <t>Steel work welded in built up sections/ framed work, including cutting, hoisting, fixing in position and applying a priming coat of approved steel primer using structural steel etc. as required.
In gratings, frames, guard bar, ladder, railings, brackets, gates and similar works   (10.25.2)</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</si>
  <si>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
  Size of Tile 600x600 mm   (11.47.2)</t>
  </si>
  <si>
    <t>Finishing walls with Acrylic Smooth exterior paint of required shade :
New work (Two or more coat applied @ 1.67 ltr/10 sqm over and including priming coat of exterior primer applied @ 2.20 kg/10 sqm)   (13.46.1)</t>
  </si>
  <si>
    <t>Painting with synthetic enamel paint of approved brand and manufacture to give an even shade :
Two or more coats on new work   (13.61.1)</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</si>
  <si>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
 Granite of any colour and shade 
Area of slab over 0.50 sqm   (8.2.2.2)</t>
  </si>
  <si>
    <t>Surface dressing of the ground including removing vegetation and inequalities not exceeding 15 cm deep and disposal of rubbish, lead up to 50 m and lift up to 1.5 m.
 All kinds of soil (2.28.1)</t>
  </si>
  <si>
    <t>Sqm</t>
  </si>
  <si>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
All kinds of soil.(2.8.1)</t>
  </si>
  <si>
    <t>Cum</t>
  </si>
  <si>
    <t>Providing and laying in position cement concrete of specified grade excluding the cost of centering and shuttering - All work upto plinth level 
1:4:8 (1 Cement : 4 coarse sand : 8 graded stone  aggregate 40 mm nominal size) (4.1.8)</t>
  </si>
  <si>
    <t>Providing and laying in position specified grade of reinforced cement concrete excluding the cost of centering, shuttering, finishing and reinforcement - All work upto plinth level
1:1.5:3 (1 Cement : 1.5 coarse sand : 3 graded stone aggregate 20 mm nominal size) (5.1.2)</t>
  </si>
  <si>
    <t>Reinforced cement concrete work in  beams, suspended floors, roofs having slope upto 15°, landings, balconies, shelves, chajjas, lintels, bands, plain window sills, staircases and spiral stair cases upto floor five level excluding the cost of centering, shuttering, finishing and reinforcement with (a) 1:2:4 (1 Cement : 2 coarse sand : 4 graded stone aggregate 20mm nominal size) (5.3)</t>
  </si>
  <si>
    <t xml:space="preserve"> Centering and shuttering including strutting, propping etc. and removal of form for : 
(A) Foundations, footings, bases of columns, etc. for mass concrete (5.9.1)</t>
  </si>
  <si>
    <t>(B) Suspended floors, roofs, landings, balconies and access platform (5.9.3)</t>
  </si>
  <si>
    <t>(C)Lintels, beams, plinth beams, girders, bressumers and cantilevers (5.9.5)</t>
  </si>
  <si>
    <t>(D)Columns, Pillars, Piers, Abutments, Posts and Struts (5.9.6)</t>
  </si>
  <si>
    <t>(E)Weather shade, Chajjas, corbels etc., including edges (5.9.19)</t>
  </si>
  <si>
    <t xml:space="preserve"> Steel reinforcement for R.C.C. work including straightening, cutting, bending, placing in position and binding all complete upto plinth level.
Thermo-Mechanically Treated bars (5.22A.6) </t>
  </si>
  <si>
    <t xml:space="preserve"> Brick work with common burnt clay F.P.S. (non modular) bricks of class designation 7.5 in foundation and plinth in: 
Cement mortar 1:6 (1 cement : 6 coarse sand)  (6.1.2)</t>
  </si>
  <si>
    <t xml:space="preserve"> Brick work with common burnt clay F.P.S. (non modular) bricks of class designation 7.5 in superstructure above plinth level up to floor V level in all shapes and sizes in :
Cement mortar 1:6 (1 cement : 6 coarse sand)  (6.4.2)</t>
  </si>
  <si>
    <t xml:space="preserve">  Half brick masonry with common burnt clay F.P.S. (non modular) bricks of class designation 7.5 in foundations and plinth in :
cement mortar 1:4 (1 cement : 4 coarse sand) (6.12.2)</t>
  </si>
  <si>
    <t>Filling available excavated earth (excluding rock) in trenches, plinth, sides of foundations etc. in layers not exceeding 20cm in depth: consolidating each deposited layer by ramming and watering , lead up to 50m and lift up to 1.5m.(2.25)</t>
  </si>
  <si>
    <t xml:space="preserve"> 15 mm cement plaster on rough side of single or half brick wall of mix :
 1:6 (1 cement: 6 coarse sand)  (13.5.2) </t>
  </si>
  <si>
    <t xml:space="preserve"> 12 mm cement plaster of mix : 
  1:6 (1 cement: 6 coarse sand)  (13.4.2)</t>
  </si>
  <si>
    <t xml:space="preserve"> Finishing walls with Acrylic Smooth exterior paint of required shade :
 New work (Two or more coat applied @ 1.67 ltr/10 sqm over and including priming coat of exterior primer applied @ 2.20 kg/ 10 sqm)   (13.46.1)</t>
  </si>
  <si>
    <t xml:space="preserve">  Providing and applying white cement based putty of average thickness 1 mm, of approved brand and manufacturer, over the plastered wall surface to prepare the surface even and smooth complete. (13.80)</t>
  </si>
  <si>
    <t xml:space="preserve"> Distempering with oil bound washable distemper of approved brand and manufacture to give an even shade : 
  New work (two or more coats) over and including water tinnable priming coat with cement primer   (13.41.1)</t>
  </si>
  <si>
    <t xml:space="preserve">  Making plinth protection 50 mm thick of cement concrete 1:3:6 (1 cement: 3 coarse sand : 6 graded stone aggregate 20 mm nominal size) over 75mm thick bed of dry brick ballast 40 mm nominal size, well rammed and consolidated and grouted with fine sand, including  finishing the top smooth. (4.17)</t>
  </si>
  <si>
    <t xml:space="preserve"> 62 mm thick cement concrete flooring with concrete hardener topping, under layer 50 mm thick cement concrete 1:2:4 (1 cement : 2 coarse sand : 4 graded stone aggregate 20mm nominal size) and top layer 12mm thick cement hardener consisting of mix 1:2 (1 cement hardener mix : 2 graded stone aggregate, 6mm nominal size) by volume, hardening compound mixed @ 2 litre per 50 kg of cement or as per manufacture’s specifications. This includes cost of cement slurry, but excluding the cost of nosing of steps etc. complete. (11.5)</t>
  </si>
  <si>
    <t xml:space="preserve"> Providing and laying water proofing treatment on roofs of slabs by applying cement slurry mixed with water proofing cement compound consisting of applying:
(a) after surface preparation, first layer of slurry of cement @ 0.488 kg/sqm mixed with water proofing cement compound @ 0.253 kg/sqm. (b) laying second layer of Fibre glass cloth when the first layer is still green. Overlaps of joints of fibre cloth should not be less than 10 cm. (c) third layer of 1.5 mm thickness consisting of slurry of cement @ 1.289 kg/sqm mixed with water proofing cement compound @ 0.670 kg/sqm and coarse sand @ 1.289 kg/sqm. This will be allowed to air cure for 4 hours followed by water curing for 48 hours. The entire treatment will be taken upto 30 cm on parapet wall and tucked into groove in parapet all around. (d) fourth and final layer of brick tiling with cement mortar (which will be paid for separately.For the purpose of measurement the entire treated surface will be measured.  (22.6)</t>
  </si>
  <si>
    <t xml:space="preserve"> 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
Size of Tile 600x600 mm (11.41.2)</t>
  </si>
  <si>
    <t xml:space="preserve">Providing and fixing soil, waste and vent pipes :
Centrifugally cast (spun) iron socket &amp; spigot (S&amp;S) pipe as per IS: 3989   (17.35.1.2)
</t>
  </si>
  <si>
    <t>Mtr.</t>
  </si>
  <si>
    <t xml:space="preserve"> Providing and fixing collar :
Sand cast iron S&amp;S as per IS - 3989   (17.57.1.2)
</t>
  </si>
  <si>
    <t>Nos.</t>
  </si>
  <si>
    <t xml:space="preserve">Providing lead caulked joints to sand cast iron/centrifugally cast (spun) iron pipes and fittings of diameter :
100 mm  (17.58.1)
</t>
  </si>
  <si>
    <t>Providing and fixing bend of required degree with access door, insertion rubber washer 3 mm thick, bolts and nuts complete
Sand cast iron S&amp;S as per IS - 3989(17.38.1.2)</t>
  </si>
  <si>
    <t xml:space="preserve">Providing and fixing plain bend of required degree.
Sand cast iron S&amp;S as per IS : 3989 (17.39.1.2)
</t>
  </si>
  <si>
    <t xml:space="preserve">Providing and fixing double equal plain junction of required degree.
100x100x100x100 mm
Sand cast iron S&amp;S as per IS - 3989  (17.42.1.2)
</t>
  </si>
  <si>
    <t xml:space="preserve">Providing and fixing single equal plain junction of required degree with access door, insertion rubber washer 3 mm thick, bolts and nuts complete.
100x100x100 mm
Sand cast iron S&amp;S as per IS - 3989  (17.43.1.2)
</t>
  </si>
  <si>
    <t>Providing and fixing single equal plain junction of required degree :
100x100x100 mm
Sand cast iron S&amp;S as per IS - 3989   (17.44.1.2)</t>
  </si>
  <si>
    <t xml:space="preserve">Providing and fixing trap of self cleansing design with screwed down or hinged grating with or without vent arm complete, including cost of cutting and making good the walls and floors :
 100 mm inlet and 100 mm outlet
Sand cast iron S&amp;S as per IS: 3989    (17.60.1.1)
</t>
  </si>
  <si>
    <t>Providing and fixing 100 mm sand cast Iron grating for gully trap. (17.29)</t>
  </si>
  <si>
    <t>roviding and fixing M.S. stays and clamps for sand cast iron/ centrifugally cast (spun) iron pipes of diameter :
100 mm (17.59.1)</t>
  </si>
  <si>
    <t xml:space="preserve">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White Vitreous china Orissa pattern W.C. pan of size 580x440 mm with integral type foot rests (17.1.1)
</t>
  </si>
  <si>
    <t xml:space="preserve">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W.C. pan with ISI marked white solid plastic seat and lid (17.2.1)
</t>
  </si>
  <si>
    <t xml:space="preserve">Providing and fixing wash basin with C.I. brackets, 15 mm C.P. brass pillar taps, 32 mm C.P. brass waste of standard pattern, including painting of fittings and brackets, cutting and making good the walls wherever require:
White Vitreous China Wash basin size 630x450 mm with a single 15 mm C.P. brass pillar tap (17.7.2)
</t>
  </si>
  <si>
    <t xml:space="preserve">Providing and fixing P.V.C. waste pipe for sink or wash basin including P.V.C. waste fittings complete.
 Semi rigid pipe
32 mm dia (17.28.1.1)
</t>
  </si>
  <si>
    <t xml:space="preserve"> Providing and fixing mirror of superior glass (of approved quality) and of required shape and size with plastic moulded frame of approved make and shade with 6 mm thick hard board backing :
Rectangular shape 453x357 mm  (17.32.2)
</t>
  </si>
  <si>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For pipes 100 to 250 mm diameter   (19.21.1)
</t>
  </si>
  <si>
    <t xml:space="preserve">  Providing and fixing G.I. pipes complete with G.I. fittings and clamps, i/c cutting and making good the walls etc.
Internal work - Exposed on wall
(A) 15 mm dia nominal bore   (18.10.1)
</t>
  </si>
  <si>
    <t>Mtrs</t>
  </si>
  <si>
    <t>(B)25 mm dia nominal bore  (18.10.3)</t>
  </si>
  <si>
    <t xml:space="preserve"> Providing and fixing C.P. brass bib cock of approved quality conforming to IS:8931 :
15 mm nominal bore (18.49.1)</t>
  </si>
  <si>
    <t xml:space="preserve">Providing and fixing C.P. brass stop cock (concealed) of standard design and of approved make conforming to IS:8931.
15 mm nominal bore (18.52.1)
</t>
  </si>
  <si>
    <t>Providing and fixing PTMT swivelling shower, 15 mm nominal bore, weighing not less than 40 gms (18.64)</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</si>
  <si>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(8.31)</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</si>
  <si>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 (11.37)</t>
  </si>
  <si>
    <t xml:space="preserve"> Steel work in built up tubular (round, square or rectangular hollow tubes etc.) trusses etc., including cutting, hoisting, fixing in position and applying a priming coat of approved steel primer, including welding and bolted with special shaped washers etc. complete.
 Hot finished welded type tubes ( 10.16.1 )
</t>
  </si>
  <si>
    <t>Kg</t>
  </si>
  <si>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(9.20.2)
</t>
  </si>
  <si>
    <t xml:space="preserve"> Painting with synthetic enamel paint of approved brand and manufacture of required colour to give an even shade :
Two or more coats on new work over an under coat of suitable shade with ordinary paint of approved brand and manufacture   (13.62.1)
</t>
  </si>
  <si>
    <t xml:space="preserve"> Providing and fixing aluminium handles, ISI marked, anodised (anodic coating not less than grade AC 10 as per IS : 1868) transparent or dyed to required colour or shade, with necessary screws etc. complete :
  125 mm (9.100.1)
</t>
  </si>
  <si>
    <t xml:space="preserve">  Providing and fixing aluminium tower bolts, ISI marked, anodised (anodic coating not less than grade AC 10 as per IS : 1868 ) transparent or dyed to required colour or shade, with necessary screws etc. complete :
  250x10 mm (9.97.2)
</t>
  </si>
  <si>
    <t xml:space="preserve"> Providing and fixing aluminium sliding door bolts, ISI marked anodised (anodic coating not less than grade AC 10 as per IS : 1868), transparent or dyed to required colour or shade, with nuts and screws etc. complete :
 300x16 mm ( 9.96.1)
</t>
  </si>
  <si>
    <t xml:space="preserve"> Providing and fixing factory made uPVC white colour fixed glazed windows/ventilators comprising of uPVC multi-chambered frame and mullion (where ever required) extruded profiles duly reinforced with 1.60 ± 0.2 mm thick galvanized mild steel section made from roll forming process of required length (shape &amp; size according to uPVC profile), uPVC extruded glazing beads of appropriate dimension, EPDM gasket, G.I fasteners 100 x 8 mm size for fixing frame to finished wall, plastic packers, plastic caps and necessary stainless steel screws etc. Profile of frame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Note: For uPVC frame, sash and mullion extruded profiles minus 5% tolerance in dimension i.e. in depth &amp; width of profile shall be acceptable. Variation in profile dimension in higher side shall be accepted but no extra payment on this account shall be made.
Fixed window / ventilator made of (small series) frame 47 x 50 mm &amp; mullion 47 x 68 mm both having wall thickness of 1.9 ± 0.2 mm and single glazing bead of appropriate dimension.
(Area upto 0.75 sqm.) (9.147B.1)</t>
  </si>
  <si>
    <t>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sealant shall be paid separately)
Note: For uPVC frame and sash extruded profiles minus 5% tolerance in dimension i.e. in depth &amp; width of profile shall be acceptable.
Three track three panels sliding window with fly proof
SS wire mesh (Two nos. glazed &amp; one no. wire mesh panels) made of (small series) frame 92 x 44 mm &amp; sash 32 x 60 mm both having wall thickness of 1.9 ± 0.2 mm and single glazing bead of appropriate dimension (Area of window upto 1.75 sqm). (9.147D.2)</t>
  </si>
  <si>
    <t xml:space="preserve">sqm </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</si>
  <si>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</si>
  <si>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t xml:space="preserve"> Providing and fixing fly proof stainless steel grade 304 wire gauge, to windows and clerestory windows using wire gauge with average width of aperture 1.4 mm in both directions with wire of dia. 0.50 mm all complete.
With 12 mm mild steel U beading (9.135.2)</t>
  </si>
  <si>
    <t xml:space="preserve"> Providing and fixing M.S. grills of required pattern in frames of windows etc. with M.S. flats, square or round bars etc. including priming coat with approved steel primer all complete.
 Fixed to steel windows by welding (9.48.1)</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</si>
  <si>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(a) For fixed portion
Anodised aluminium (anodised transparent or dyed to required shade according to IS: 1868, Minimum anodic coating of grade AC
15) (21.1.1.1)</t>
  </si>
  <si>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one side and balancing lamination on other side (21.2.1)</t>
  </si>
  <si>
    <t>Providing and fixing aluminium handles ISI marked anodised (anodic coating not less than grade AC 10 as per IS : 1868) transparent or dyed to required colour or shade with necessary screws etc. complete:
125 mm (9.100.1)</t>
  </si>
  <si>
    <t>Providing and fixing 100mm brass locks (best make of approved quality) for aluminium doors including necessary cutting and making good etc.complete. (21.13)</t>
  </si>
  <si>
    <t>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(9.84)</t>
  </si>
  <si>
    <t>Providing and fixing aluminium hanging floor door stopper ISI marked anodised (anodic coating not less than grade AC 10 as per IS : 1868)  transparent  or  dyed to required colour and shade  with  necessary screws etc. complete.
Twin rubber stopper (9.101.2)</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</si>
  <si>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 (12.50)</t>
  </si>
  <si>
    <t xml:space="preserve"> 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
 Size of Tile 600x600 mm (11.47.2)
</t>
  </si>
  <si>
    <t xml:space="preserve"> Carriage of malba (approved rate ) </t>
  </si>
  <si>
    <t>trip</t>
  </si>
  <si>
    <t>Name of Work: Construction of servant quarters, Guard Room &amp; two no of Security Post in Director Residence, IIT (BHU).</t>
  </si>
  <si>
    <t>Contract No:   IIT(BHU)/IWD/ dated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</si>
</sst>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0" fontId="4" fillId="0" borderId="11" xfId="56" applyNumberFormat="1" applyFont="1" applyFill="1" applyBorder="1" applyAlignment="1">
      <alignment horizontal="left" vertical="top"/>
      <protection/>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7" fillId="0" borderId="19" xfId="56" applyNumberFormat="1" applyFont="1" applyFill="1" applyBorder="1" applyAlignment="1" applyProtection="1">
      <alignment horizontal="right" vertical="top"/>
      <protection locked="0"/>
    </xf>
    <xf numFmtId="2" fontId="7" fillId="0" borderId="20" xfId="56" applyNumberFormat="1" applyFont="1" applyFill="1" applyBorder="1" applyAlignment="1" applyProtection="1">
      <alignment horizontal="right" vertical="top"/>
      <protection locked="0"/>
    </xf>
    <xf numFmtId="0" fontId="4" fillId="0" borderId="11" xfId="59" applyNumberFormat="1" applyFont="1" applyFill="1" applyBorder="1" applyAlignment="1">
      <alignment horizontal="center" vertical="top"/>
      <protection/>
    </xf>
    <xf numFmtId="0" fontId="7" fillId="0" borderId="11" xfId="59" applyNumberFormat="1" applyFont="1" applyFill="1" applyBorder="1" applyAlignment="1">
      <alignment vertical="top" wrapText="1"/>
      <protection/>
    </xf>
    <xf numFmtId="0" fontId="14" fillId="0" borderId="11" xfId="59" applyNumberFormat="1" applyFont="1" applyFill="1" applyBorder="1" applyAlignment="1">
      <alignment horizontal="left" wrapText="1" readingOrder="1"/>
      <protection/>
    </xf>
    <xf numFmtId="172" fontId="4" fillId="0" borderId="11" xfId="59" applyNumberFormat="1" applyFont="1" applyFill="1" applyBorder="1" applyAlignment="1">
      <alignment vertical="top"/>
      <protection/>
    </xf>
    <xf numFmtId="0" fontId="4" fillId="0" borderId="11"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4" fillId="0" borderId="0" xfId="59" applyNumberFormat="1" applyFont="1" applyFill="1" applyBorder="1" applyAlignment="1">
      <alignment vertical="top"/>
      <protection/>
    </xf>
    <xf numFmtId="0" fontId="0" fillId="0" borderId="23" xfId="0" applyBorder="1" applyAlignment="1">
      <alignment vertical="top"/>
    </xf>
    <xf numFmtId="0" fontId="0" fillId="0" borderId="23" xfId="0" applyBorder="1" applyAlignment="1">
      <alignment vertical="top" wrapText="1"/>
    </xf>
    <xf numFmtId="0" fontId="14" fillId="0" borderId="23" xfId="59" applyNumberFormat="1" applyFont="1" applyFill="1" applyBorder="1" applyAlignment="1">
      <alignment horizontal="left" wrapText="1" readingOrder="1"/>
      <protection/>
    </xf>
    <xf numFmtId="0" fontId="0" fillId="0" borderId="23" xfId="0" applyBorder="1" applyAlignment="1">
      <alignment horizontal="center" vertical="top"/>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5"/>
  <sheetViews>
    <sheetView showGridLines="0" zoomScale="70" zoomScaleNormal="70" zoomScalePageLayoutView="0" workbookViewId="0" topLeftCell="A1">
      <selection activeCell="BG12" sqref="BG12"/>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9" t="str">
        <f>B2&amp;" BoQ"</f>
        <v>Percentage BoQ</v>
      </c>
      <c r="B1" s="89"/>
      <c r="C1" s="89"/>
      <c r="D1" s="89"/>
      <c r="E1" s="89"/>
      <c r="F1" s="89"/>
      <c r="G1" s="89"/>
      <c r="H1" s="89"/>
      <c r="I1" s="89"/>
      <c r="J1" s="89"/>
      <c r="K1" s="89"/>
      <c r="L1" s="89"/>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90" t="s">
        <v>72</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10"/>
      <c r="IF4" s="10"/>
      <c r="IG4" s="10"/>
      <c r="IH4" s="10"/>
      <c r="II4" s="10"/>
    </row>
    <row r="5" spans="1:243" s="9" customFormat="1" ht="36" customHeight="1">
      <c r="A5" s="90" t="s">
        <v>277</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10"/>
      <c r="IF5" s="10"/>
      <c r="IG5" s="10"/>
      <c r="IH5" s="10"/>
      <c r="II5" s="10"/>
    </row>
    <row r="6" spans="1:243" s="9" customFormat="1" ht="27" customHeight="1">
      <c r="A6" s="90" t="s">
        <v>278</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10"/>
      <c r="IF6" s="10"/>
      <c r="IG6" s="10"/>
      <c r="IH6" s="10"/>
      <c r="II6" s="10"/>
    </row>
    <row r="7" spans="1:243" s="9" customFormat="1" ht="13.5" hidden="1">
      <c r="A7" s="91" t="s">
        <v>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10"/>
      <c r="IF7" s="10"/>
      <c r="IG7" s="10"/>
      <c r="IH7" s="10"/>
      <c r="II7" s="10"/>
    </row>
    <row r="8" spans="1:243" s="12" customFormat="1" ht="54.75">
      <c r="A8" s="11" t="s">
        <v>69</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IE8" s="13"/>
      <c r="IF8" s="13"/>
      <c r="IG8" s="13"/>
      <c r="IH8" s="13"/>
      <c r="II8" s="13"/>
    </row>
    <row r="9" spans="1:243" s="14" customFormat="1" ht="13.5">
      <c r="A9" s="87" t="s">
        <v>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70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119</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3" customFormat="1" ht="27" hidden="1">
      <c r="A13" s="74">
        <v>0.1</v>
      </c>
      <c r="B13" s="75" t="s">
        <v>187</v>
      </c>
      <c r="C13" s="76" t="s">
        <v>34</v>
      </c>
      <c r="D13" s="77"/>
      <c r="E13" s="46"/>
      <c r="F13" s="78"/>
      <c r="G13" s="23"/>
      <c r="H13" s="23"/>
      <c r="I13" s="22"/>
      <c r="J13" s="24"/>
      <c r="K13" s="25"/>
      <c r="L13" s="25"/>
      <c r="M13" s="26"/>
      <c r="N13" s="27"/>
      <c r="O13" s="27"/>
      <c r="P13" s="28"/>
      <c r="Q13" s="27"/>
      <c r="R13" s="27"/>
      <c r="S13" s="28"/>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30"/>
      <c r="BB13" s="31"/>
      <c r="BC13" s="32"/>
      <c r="IA13" s="33">
        <v>0.1</v>
      </c>
      <c r="IB13" s="33" t="s">
        <v>187</v>
      </c>
      <c r="IC13" s="33" t="s">
        <v>34</v>
      </c>
      <c r="IE13" s="34"/>
      <c r="IF13" s="34" t="s">
        <v>35</v>
      </c>
      <c r="IG13" s="34" t="s">
        <v>36</v>
      </c>
      <c r="IH13" s="34">
        <v>10</v>
      </c>
      <c r="II13" s="34" t="s">
        <v>37</v>
      </c>
    </row>
    <row r="14" spans="1:243" s="33" customFormat="1" ht="63.75" customHeight="1">
      <c r="A14" s="86">
        <v>1</v>
      </c>
      <c r="B14" s="84" t="s">
        <v>201</v>
      </c>
      <c r="C14" s="85" t="s">
        <v>38</v>
      </c>
      <c r="D14" s="83">
        <v>54</v>
      </c>
      <c r="E14" s="83" t="s">
        <v>202</v>
      </c>
      <c r="F14" s="83">
        <v>24.35</v>
      </c>
      <c r="G14" s="72"/>
      <c r="H14" s="37"/>
      <c r="I14" s="35" t="s">
        <v>40</v>
      </c>
      <c r="J14" s="38">
        <f aca="true" t="shared" si="0" ref="J14:J24">IF(I14="Less(-)",-1,1)</f>
        <v>1</v>
      </c>
      <c r="K14" s="39" t="s">
        <v>41</v>
      </c>
      <c r="L14" s="39" t="s">
        <v>4</v>
      </c>
      <c r="M14" s="67"/>
      <c r="N14" s="36"/>
      <c r="O14" s="36"/>
      <c r="P14" s="40"/>
      <c r="Q14" s="36"/>
      <c r="R14" s="36"/>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2">
        <f aca="true" t="shared" si="1" ref="BA14:BA24">total_amount_ba($B$2,$D$2,D14,F14,J14,K14,M14)</f>
        <v>1314.9</v>
      </c>
      <c r="BB14" s="43">
        <f aca="true" t="shared" si="2" ref="BB14:BB24">BA14+SUM(N14:AZ14)</f>
        <v>1314.9</v>
      </c>
      <c r="BC14" s="32" t="str">
        <f aca="true" t="shared" si="3" ref="BC14:BC24">SpellNumber(L14,BB14)</f>
        <v>INR  One Thousand Three Hundred &amp; Fourteen  and Paise Ninety Only</v>
      </c>
      <c r="IA14" s="33">
        <v>1</v>
      </c>
      <c r="IB14" s="71" t="s">
        <v>120</v>
      </c>
      <c r="IC14" s="33" t="s">
        <v>38</v>
      </c>
      <c r="ID14" s="33">
        <v>377</v>
      </c>
      <c r="IE14" s="34" t="s">
        <v>71</v>
      </c>
      <c r="IF14" s="34" t="s">
        <v>42</v>
      </c>
      <c r="IG14" s="34" t="s">
        <v>36</v>
      </c>
      <c r="IH14" s="34">
        <v>123.223</v>
      </c>
      <c r="II14" s="34" t="s">
        <v>39</v>
      </c>
    </row>
    <row r="15" spans="1:243" s="33" customFormat="1" ht="74.25" customHeight="1">
      <c r="A15" s="86">
        <v>2</v>
      </c>
      <c r="B15" s="84" t="s">
        <v>203</v>
      </c>
      <c r="C15" s="85" t="s">
        <v>43</v>
      </c>
      <c r="D15" s="83">
        <v>30</v>
      </c>
      <c r="E15" s="83" t="s">
        <v>204</v>
      </c>
      <c r="F15" s="83">
        <v>252.3</v>
      </c>
      <c r="G15" s="72"/>
      <c r="H15" s="36"/>
      <c r="I15" s="35" t="s">
        <v>40</v>
      </c>
      <c r="J15" s="38">
        <f t="shared" si="0"/>
        <v>1</v>
      </c>
      <c r="K15" s="39" t="s">
        <v>41</v>
      </c>
      <c r="L15" s="39" t="s">
        <v>4</v>
      </c>
      <c r="M15" s="68"/>
      <c r="N15" s="36"/>
      <c r="O15" s="36"/>
      <c r="P15" s="40"/>
      <c r="Q15" s="36"/>
      <c r="R15" s="36"/>
      <c r="S15" s="40"/>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2">
        <f t="shared" si="1"/>
        <v>7569</v>
      </c>
      <c r="BB15" s="43">
        <f t="shared" si="2"/>
        <v>7569</v>
      </c>
      <c r="BC15" s="32" t="str">
        <f t="shared" si="3"/>
        <v>INR  Seven Thousand Five Hundred &amp; Sixty Nine  Only</v>
      </c>
      <c r="IA15" s="33">
        <v>2</v>
      </c>
      <c r="IB15" s="71" t="s">
        <v>121</v>
      </c>
      <c r="IC15" s="33" t="s">
        <v>43</v>
      </c>
      <c r="ID15" s="33">
        <v>104</v>
      </c>
      <c r="IE15" s="34" t="s">
        <v>71</v>
      </c>
      <c r="IF15" s="34" t="s">
        <v>44</v>
      </c>
      <c r="IG15" s="34" t="s">
        <v>45</v>
      </c>
      <c r="IH15" s="34">
        <v>213</v>
      </c>
      <c r="II15" s="34" t="s">
        <v>39</v>
      </c>
    </row>
    <row r="16" spans="1:243" s="33" customFormat="1" ht="63" customHeight="1">
      <c r="A16" s="86">
        <v>3</v>
      </c>
      <c r="B16" s="84" t="s">
        <v>205</v>
      </c>
      <c r="C16" s="85" t="s">
        <v>46</v>
      </c>
      <c r="D16" s="83">
        <v>3</v>
      </c>
      <c r="E16" s="83" t="s">
        <v>204</v>
      </c>
      <c r="F16" s="83">
        <v>5789.6</v>
      </c>
      <c r="G16" s="72"/>
      <c r="H16" s="36"/>
      <c r="I16" s="35" t="s">
        <v>40</v>
      </c>
      <c r="J16" s="38">
        <f t="shared" si="0"/>
        <v>1</v>
      </c>
      <c r="K16" s="39" t="s">
        <v>41</v>
      </c>
      <c r="L16" s="39" t="s">
        <v>4</v>
      </c>
      <c r="M16" s="68"/>
      <c r="N16" s="36"/>
      <c r="O16" s="36"/>
      <c r="P16" s="40"/>
      <c r="Q16" s="36"/>
      <c r="R16" s="36"/>
      <c r="S16" s="40"/>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2">
        <f t="shared" si="1"/>
        <v>17368.8</v>
      </c>
      <c r="BB16" s="43">
        <f t="shared" si="2"/>
        <v>17368.8</v>
      </c>
      <c r="BC16" s="32" t="str">
        <f t="shared" si="3"/>
        <v>INR  Seventeen Thousand Three Hundred &amp; Sixty Eight  and Paise Eighty Only</v>
      </c>
      <c r="IA16" s="33">
        <v>3</v>
      </c>
      <c r="IB16" s="71" t="s">
        <v>122</v>
      </c>
      <c r="IC16" s="33" t="s">
        <v>46</v>
      </c>
      <c r="ID16" s="33">
        <v>1</v>
      </c>
      <c r="IE16" s="34" t="s">
        <v>73</v>
      </c>
      <c r="IF16" s="34" t="s">
        <v>35</v>
      </c>
      <c r="IG16" s="34" t="s">
        <v>47</v>
      </c>
      <c r="IH16" s="34">
        <v>10</v>
      </c>
      <c r="II16" s="34" t="s">
        <v>39</v>
      </c>
    </row>
    <row r="17" spans="1:243" s="33" customFormat="1" ht="58.5" customHeight="1">
      <c r="A17" s="86">
        <v>4</v>
      </c>
      <c r="B17" s="84" t="s">
        <v>206</v>
      </c>
      <c r="C17" s="85" t="s">
        <v>48</v>
      </c>
      <c r="D17" s="83">
        <v>12</v>
      </c>
      <c r="E17" s="83" t="s">
        <v>73</v>
      </c>
      <c r="F17" s="83">
        <v>7718.25</v>
      </c>
      <c r="G17" s="72"/>
      <c r="H17" s="36"/>
      <c r="I17" s="35" t="s">
        <v>40</v>
      </c>
      <c r="J17" s="38">
        <f t="shared" si="0"/>
        <v>1</v>
      </c>
      <c r="K17" s="39" t="s">
        <v>41</v>
      </c>
      <c r="L17" s="39" t="s">
        <v>4</v>
      </c>
      <c r="M17" s="68"/>
      <c r="N17" s="36"/>
      <c r="O17" s="36"/>
      <c r="P17" s="40"/>
      <c r="Q17" s="36"/>
      <c r="R17" s="36"/>
      <c r="S17" s="40"/>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2">
        <f t="shared" si="1"/>
        <v>92619</v>
      </c>
      <c r="BB17" s="43">
        <f t="shared" si="2"/>
        <v>92619</v>
      </c>
      <c r="BC17" s="32" t="str">
        <f t="shared" si="3"/>
        <v>INR  Ninety Two Thousand Six Hundred &amp; Nineteen  Only</v>
      </c>
      <c r="IA17" s="33">
        <v>4</v>
      </c>
      <c r="IB17" s="71" t="s">
        <v>123</v>
      </c>
      <c r="IC17" s="33" t="s">
        <v>48</v>
      </c>
      <c r="ID17" s="33">
        <v>42</v>
      </c>
      <c r="IE17" s="34" t="s">
        <v>39</v>
      </c>
      <c r="IF17" s="34" t="s">
        <v>49</v>
      </c>
      <c r="IG17" s="34" t="s">
        <v>50</v>
      </c>
      <c r="IH17" s="34">
        <v>10</v>
      </c>
      <c r="II17" s="34" t="s">
        <v>39</v>
      </c>
    </row>
    <row r="18" spans="1:243" s="33" customFormat="1" ht="73.5" customHeight="1">
      <c r="A18" s="86">
        <v>5</v>
      </c>
      <c r="B18" s="84" t="s">
        <v>207</v>
      </c>
      <c r="C18" s="85" t="s">
        <v>51</v>
      </c>
      <c r="D18" s="83">
        <v>17</v>
      </c>
      <c r="E18" s="83" t="s">
        <v>73</v>
      </c>
      <c r="F18" s="83">
        <v>9763.8</v>
      </c>
      <c r="G18" s="72"/>
      <c r="H18" s="36"/>
      <c r="I18" s="35" t="s">
        <v>40</v>
      </c>
      <c r="J18" s="38">
        <f t="shared" si="0"/>
        <v>1</v>
      </c>
      <c r="K18" s="39" t="s">
        <v>41</v>
      </c>
      <c r="L18" s="39" t="s">
        <v>4</v>
      </c>
      <c r="M18" s="68"/>
      <c r="N18" s="36"/>
      <c r="O18" s="36"/>
      <c r="P18" s="40"/>
      <c r="Q18" s="36"/>
      <c r="R18" s="36"/>
      <c r="S18" s="40"/>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2">
        <f t="shared" si="1"/>
        <v>165984.6</v>
      </c>
      <c r="BB18" s="43">
        <f t="shared" si="2"/>
        <v>165984.6</v>
      </c>
      <c r="BC18" s="32" t="str">
        <f t="shared" si="3"/>
        <v>INR  One Lakh Sixty Five Thousand Nine Hundred &amp; Eighty Four  and Paise Sixty Only</v>
      </c>
      <c r="IA18" s="33">
        <v>5</v>
      </c>
      <c r="IB18" s="71" t="s">
        <v>188</v>
      </c>
      <c r="IC18" s="33" t="s">
        <v>51</v>
      </c>
      <c r="ID18" s="33">
        <v>30</v>
      </c>
      <c r="IE18" s="34" t="s">
        <v>39</v>
      </c>
      <c r="IF18" s="34" t="s">
        <v>42</v>
      </c>
      <c r="IG18" s="34" t="s">
        <v>36</v>
      </c>
      <c r="IH18" s="34">
        <v>123.223</v>
      </c>
      <c r="II18" s="34" t="s">
        <v>39</v>
      </c>
    </row>
    <row r="19" spans="1:243" s="33" customFormat="1" ht="57" customHeight="1">
      <c r="A19" s="86">
        <v>6.1</v>
      </c>
      <c r="B19" s="84" t="s">
        <v>208</v>
      </c>
      <c r="C19" s="85" t="s">
        <v>52</v>
      </c>
      <c r="D19" s="83">
        <v>60</v>
      </c>
      <c r="E19" s="83" t="s">
        <v>202</v>
      </c>
      <c r="F19" s="83">
        <v>284.85</v>
      </c>
      <c r="G19" s="72"/>
      <c r="H19" s="36"/>
      <c r="I19" s="35" t="s">
        <v>40</v>
      </c>
      <c r="J19" s="38">
        <f t="shared" si="0"/>
        <v>1</v>
      </c>
      <c r="K19" s="39" t="s">
        <v>41</v>
      </c>
      <c r="L19" s="39" t="s">
        <v>4</v>
      </c>
      <c r="M19" s="68"/>
      <c r="N19" s="36"/>
      <c r="O19" s="36"/>
      <c r="P19" s="40"/>
      <c r="Q19" s="36"/>
      <c r="R19" s="36"/>
      <c r="S19" s="40"/>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4"/>
      <c r="AV19" s="41"/>
      <c r="AW19" s="41"/>
      <c r="AX19" s="41"/>
      <c r="AY19" s="41"/>
      <c r="AZ19" s="41"/>
      <c r="BA19" s="42">
        <f t="shared" si="1"/>
        <v>17091</v>
      </c>
      <c r="BB19" s="43">
        <f t="shared" si="2"/>
        <v>17091</v>
      </c>
      <c r="BC19" s="32" t="str">
        <f t="shared" si="3"/>
        <v>INR  Seventeen Thousand  &amp;Ninety One  Only</v>
      </c>
      <c r="IA19" s="33">
        <v>6</v>
      </c>
      <c r="IB19" s="71" t="s">
        <v>189</v>
      </c>
      <c r="IC19" s="33" t="s">
        <v>52</v>
      </c>
      <c r="ID19" s="33">
        <v>6</v>
      </c>
      <c r="IE19" s="34" t="s">
        <v>73</v>
      </c>
      <c r="IF19" s="34" t="s">
        <v>44</v>
      </c>
      <c r="IG19" s="34" t="s">
        <v>45</v>
      </c>
      <c r="IH19" s="34">
        <v>213</v>
      </c>
      <c r="II19" s="34" t="s">
        <v>39</v>
      </c>
    </row>
    <row r="20" spans="1:243" s="33" customFormat="1" ht="35.25" customHeight="1">
      <c r="A20" s="86">
        <v>6.2</v>
      </c>
      <c r="B20" s="84" t="s">
        <v>209</v>
      </c>
      <c r="C20" s="85" t="s">
        <v>53</v>
      </c>
      <c r="D20" s="83">
        <v>63</v>
      </c>
      <c r="E20" s="83" t="s">
        <v>202</v>
      </c>
      <c r="F20" s="83">
        <v>693.05</v>
      </c>
      <c r="G20" s="72"/>
      <c r="H20" s="36"/>
      <c r="I20" s="35" t="s">
        <v>40</v>
      </c>
      <c r="J20" s="38">
        <f t="shared" si="0"/>
        <v>1</v>
      </c>
      <c r="K20" s="39" t="s">
        <v>41</v>
      </c>
      <c r="L20" s="39" t="s">
        <v>4</v>
      </c>
      <c r="M20" s="68"/>
      <c r="N20" s="36"/>
      <c r="O20" s="36"/>
      <c r="P20" s="40"/>
      <c r="Q20" s="36"/>
      <c r="R20" s="36"/>
      <c r="S20" s="40"/>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2">
        <f t="shared" si="1"/>
        <v>43662.15</v>
      </c>
      <c r="BB20" s="43">
        <f t="shared" si="2"/>
        <v>43662.15</v>
      </c>
      <c r="BC20" s="32" t="str">
        <f t="shared" si="3"/>
        <v>INR  Forty Three Thousand Six Hundred &amp; Sixty Two  and Paise Fifteen Only</v>
      </c>
      <c r="IA20" s="33">
        <v>7.1</v>
      </c>
      <c r="IB20" s="71" t="s">
        <v>190</v>
      </c>
      <c r="IC20" s="33" t="s">
        <v>53</v>
      </c>
      <c r="ID20" s="33">
        <v>2</v>
      </c>
      <c r="IE20" s="34" t="s">
        <v>73</v>
      </c>
      <c r="IF20" s="34" t="s">
        <v>35</v>
      </c>
      <c r="IG20" s="34" t="s">
        <v>47</v>
      </c>
      <c r="IH20" s="34">
        <v>10</v>
      </c>
      <c r="II20" s="34" t="s">
        <v>39</v>
      </c>
    </row>
    <row r="21" spans="1:243" s="33" customFormat="1" ht="27.75" customHeight="1">
      <c r="A21" s="86">
        <v>6.3</v>
      </c>
      <c r="B21" s="84" t="s">
        <v>210</v>
      </c>
      <c r="C21" s="85" t="s">
        <v>54</v>
      </c>
      <c r="D21" s="83">
        <v>62</v>
      </c>
      <c r="E21" s="83" t="s">
        <v>202</v>
      </c>
      <c r="F21" s="83">
        <v>552.05</v>
      </c>
      <c r="G21" s="72"/>
      <c r="H21" s="36"/>
      <c r="I21" s="35" t="s">
        <v>40</v>
      </c>
      <c r="J21" s="38">
        <f t="shared" si="0"/>
        <v>1</v>
      </c>
      <c r="K21" s="39" t="s">
        <v>41</v>
      </c>
      <c r="L21" s="39" t="s">
        <v>4</v>
      </c>
      <c r="M21" s="68"/>
      <c r="N21" s="36"/>
      <c r="O21" s="36"/>
      <c r="P21" s="40"/>
      <c r="Q21" s="36"/>
      <c r="R21" s="36"/>
      <c r="S21" s="40"/>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2">
        <f t="shared" si="1"/>
        <v>34227.1</v>
      </c>
      <c r="BB21" s="43">
        <f t="shared" si="2"/>
        <v>34227.1</v>
      </c>
      <c r="BC21" s="32" t="str">
        <f t="shared" si="3"/>
        <v>INR  Thirty Four Thousand Two Hundred &amp; Twenty Seven  and Paise Ten Only</v>
      </c>
      <c r="IA21" s="33">
        <v>7.2</v>
      </c>
      <c r="IB21" s="33" t="s">
        <v>191</v>
      </c>
      <c r="IC21" s="33" t="s">
        <v>54</v>
      </c>
      <c r="ID21" s="33">
        <v>3</v>
      </c>
      <c r="IE21" s="34" t="s">
        <v>73</v>
      </c>
      <c r="IF21" s="34" t="s">
        <v>49</v>
      </c>
      <c r="IG21" s="34" t="s">
        <v>50</v>
      </c>
      <c r="IH21" s="34">
        <v>10</v>
      </c>
      <c r="II21" s="34" t="s">
        <v>39</v>
      </c>
    </row>
    <row r="22" spans="1:243" s="33" customFormat="1" ht="39" customHeight="1">
      <c r="A22" s="86">
        <v>6.4</v>
      </c>
      <c r="B22" s="84" t="s">
        <v>211</v>
      </c>
      <c r="C22" s="85" t="s">
        <v>55</v>
      </c>
      <c r="D22" s="83">
        <v>30</v>
      </c>
      <c r="E22" s="83" t="s">
        <v>202</v>
      </c>
      <c r="F22" s="83">
        <v>733.7</v>
      </c>
      <c r="G22" s="72"/>
      <c r="H22" s="36"/>
      <c r="I22" s="35" t="s">
        <v>40</v>
      </c>
      <c r="J22" s="38">
        <f t="shared" si="0"/>
        <v>1</v>
      </c>
      <c r="K22" s="39" t="s">
        <v>41</v>
      </c>
      <c r="L22" s="39" t="s">
        <v>4</v>
      </c>
      <c r="M22" s="68"/>
      <c r="N22" s="36"/>
      <c r="O22" s="36"/>
      <c r="P22" s="40"/>
      <c r="Q22" s="36"/>
      <c r="R22" s="36"/>
      <c r="S22" s="40"/>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2">
        <f t="shared" si="1"/>
        <v>22011</v>
      </c>
      <c r="BB22" s="43">
        <f t="shared" si="2"/>
        <v>22011</v>
      </c>
      <c r="BC22" s="32" t="str">
        <f t="shared" si="3"/>
        <v>INR  Twenty Two Thousand  &amp;Eleven  Only</v>
      </c>
      <c r="IA22" s="33">
        <v>8</v>
      </c>
      <c r="IB22" s="71" t="s">
        <v>124</v>
      </c>
      <c r="IC22" s="33" t="s">
        <v>55</v>
      </c>
      <c r="ID22" s="33">
        <v>8</v>
      </c>
      <c r="IE22" s="34" t="s">
        <v>73</v>
      </c>
      <c r="IF22" s="34" t="s">
        <v>42</v>
      </c>
      <c r="IG22" s="34" t="s">
        <v>36</v>
      </c>
      <c r="IH22" s="34">
        <v>123.223</v>
      </c>
      <c r="II22" s="34" t="s">
        <v>39</v>
      </c>
    </row>
    <row r="23" spans="1:243" s="33" customFormat="1" ht="38.25" customHeight="1">
      <c r="A23" s="86">
        <v>6.2</v>
      </c>
      <c r="B23" s="84" t="s">
        <v>212</v>
      </c>
      <c r="C23" s="85" t="s">
        <v>56</v>
      </c>
      <c r="D23" s="83">
        <v>18</v>
      </c>
      <c r="E23" s="83" t="s">
        <v>202</v>
      </c>
      <c r="F23" s="83">
        <v>766.75</v>
      </c>
      <c r="G23" s="72"/>
      <c r="H23" s="36"/>
      <c r="I23" s="35" t="s">
        <v>40</v>
      </c>
      <c r="J23" s="38">
        <f t="shared" si="0"/>
        <v>1</v>
      </c>
      <c r="K23" s="39" t="s">
        <v>41</v>
      </c>
      <c r="L23" s="39" t="s">
        <v>4</v>
      </c>
      <c r="M23" s="68"/>
      <c r="N23" s="36"/>
      <c r="O23" s="36"/>
      <c r="P23" s="40"/>
      <c r="Q23" s="36"/>
      <c r="R23" s="36"/>
      <c r="S23" s="40"/>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2">
        <f t="shared" si="1"/>
        <v>13801.5</v>
      </c>
      <c r="BB23" s="43">
        <f t="shared" si="2"/>
        <v>13801.5</v>
      </c>
      <c r="BC23" s="32" t="str">
        <f t="shared" si="3"/>
        <v>INR  Thirteen Thousand Eight Hundred &amp; One  and Paise Fifty Only</v>
      </c>
      <c r="IA23" s="33">
        <v>9</v>
      </c>
      <c r="IB23" s="71" t="s">
        <v>125</v>
      </c>
      <c r="IC23" s="33" t="s">
        <v>56</v>
      </c>
      <c r="ID23" s="33">
        <v>920</v>
      </c>
      <c r="IE23" s="34" t="s">
        <v>71</v>
      </c>
      <c r="IF23" s="34" t="s">
        <v>44</v>
      </c>
      <c r="IG23" s="34" t="s">
        <v>45</v>
      </c>
      <c r="IH23" s="34">
        <v>213</v>
      </c>
      <c r="II23" s="34" t="s">
        <v>39</v>
      </c>
    </row>
    <row r="24" spans="1:243" s="33" customFormat="1" ht="41.25" customHeight="1">
      <c r="A24" s="86">
        <v>7</v>
      </c>
      <c r="B24" s="84" t="s">
        <v>213</v>
      </c>
      <c r="C24" s="85" t="s">
        <v>57</v>
      </c>
      <c r="D24" s="83">
        <v>3915</v>
      </c>
      <c r="E24" s="83" t="s">
        <v>147</v>
      </c>
      <c r="F24" s="83">
        <v>83.5</v>
      </c>
      <c r="G24" s="72"/>
      <c r="H24" s="36"/>
      <c r="I24" s="35" t="s">
        <v>40</v>
      </c>
      <c r="J24" s="38">
        <f t="shared" si="0"/>
        <v>1</v>
      </c>
      <c r="K24" s="39" t="s">
        <v>41</v>
      </c>
      <c r="L24" s="39" t="s">
        <v>4</v>
      </c>
      <c r="M24" s="68"/>
      <c r="N24" s="36"/>
      <c r="O24" s="36"/>
      <c r="P24" s="40"/>
      <c r="Q24" s="36"/>
      <c r="R24" s="36"/>
      <c r="S24" s="40"/>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2">
        <f t="shared" si="1"/>
        <v>326902.5</v>
      </c>
      <c r="BB24" s="43">
        <f t="shared" si="2"/>
        <v>326902.5</v>
      </c>
      <c r="BC24" s="32" t="str">
        <f t="shared" si="3"/>
        <v>INR  Three Lakh Twenty Six Thousand Nine Hundred &amp; Two  and Paise Fifty Only</v>
      </c>
      <c r="IA24" s="33">
        <v>10.1</v>
      </c>
      <c r="IB24" s="71" t="s">
        <v>192</v>
      </c>
      <c r="IC24" s="33" t="s">
        <v>57</v>
      </c>
      <c r="ID24" s="33">
        <v>10</v>
      </c>
      <c r="IE24" s="34" t="s">
        <v>73</v>
      </c>
      <c r="IF24" s="34" t="s">
        <v>35</v>
      </c>
      <c r="IG24" s="34" t="s">
        <v>47</v>
      </c>
      <c r="IH24" s="34">
        <v>10</v>
      </c>
      <c r="II24" s="34" t="s">
        <v>39</v>
      </c>
    </row>
    <row r="25" spans="1:243" s="33" customFormat="1" ht="48.75" customHeight="1">
      <c r="A25" s="86">
        <v>8</v>
      </c>
      <c r="B25" s="84" t="s">
        <v>214</v>
      </c>
      <c r="C25" s="85" t="s">
        <v>150</v>
      </c>
      <c r="D25" s="83">
        <v>18</v>
      </c>
      <c r="E25" s="83" t="s">
        <v>204</v>
      </c>
      <c r="F25" s="83">
        <v>6157.45</v>
      </c>
      <c r="G25" s="72"/>
      <c r="H25" s="36"/>
      <c r="I25" s="35" t="s">
        <v>40</v>
      </c>
      <c r="J25" s="38">
        <f aca="true" t="shared" si="4" ref="J25:J57">IF(I25="Less(-)",-1,1)</f>
        <v>1</v>
      </c>
      <c r="K25" s="39" t="s">
        <v>41</v>
      </c>
      <c r="L25" s="39" t="s">
        <v>4</v>
      </c>
      <c r="M25" s="68"/>
      <c r="N25" s="36"/>
      <c r="O25" s="36"/>
      <c r="P25" s="40"/>
      <c r="Q25" s="36"/>
      <c r="R25" s="36"/>
      <c r="S25" s="40"/>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2">
        <f aca="true" t="shared" si="5" ref="BA25:BA57">total_amount_ba($B$2,$D$2,D25,F25,J25,K25,M25)</f>
        <v>110834.1</v>
      </c>
      <c r="BB25" s="43">
        <f aca="true" t="shared" si="6" ref="BB25:BB57">BA25+SUM(N25:AZ25)</f>
        <v>110834.1</v>
      </c>
      <c r="BC25" s="32" t="str">
        <f aca="true" t="shared" si="7" ref="BC25:BC57">SpellNumber(L25,BB25)</f>
        <v>INR  One Lakh Ten Thousand Eight Hundred &amp; Thirty Four  and Paise Ten Only</v>
      </c>
      <c r="IA25" s="33">
        <v>10.2</v>
      </c>
      <c r="IB25" s="71" t="s">
        <v>126</v>
      </c>
      <c r="IC25" s="33" t="s">
        <v>150</v>
      </c>
      <c r="ID25" s="33">
        <v>6</v>
      </c>
      <c r="IE25" s="34" t="s">
        <v>73</v>
      </c>
      <c r="IF25" s="34" t="s">
        <v>42</v>
      </c>
      <c r="IG25" s="34" t="s">
        <v>36</v>
      </c>
      <c r="IH25" s="34">
        <v>123.223</v>
      </c>
      <c r="II25" s="34" t="s">
        <v>39</v>
      </c>
    </row>
    <row r="26" spans="1:243" s="33" customFormat="1" ht="39.75" customHeight="1">
      <c r="A26" s="86">
        <v>9</v>
      </c>
      <c r="B26" s="84" t="s">
        <v>215</v>
      </c>
      <c r="C26" s="85" t="s">
        <v>58</v>
      </c>
      <c r="D26" s="83">
        <v>22</v>
      </c>
      <c r="E26" s="83" t="s">
        <v>204</v>
      </c>
      <c r="F26" s="83">
        <v>7590.45</v>
      </c>
      <c r="G26" s="72"/>
      <c r="H26" s="36"/>
      <c r="I26" s="35" t="s">
        <v>40</v>
      </c>
      <c r="J26" s="38">
        <f t="shared" si="4"/>
        <v>1</v>
      </c>
      <c r="K26" s="39" t="s">
        <v>41</v>
      </c>
      <c r="L26" s="39" t="s">
        <v>4</v>
      </c>
      <c r="M26" s="68"/>
      <c r="N26" s="36"/>
      <c r="O26" s="36"/>
      <c r="P26" s="40"/>
      <c r="Q26" s="36"/>
      <c r="R26" s="36"/>
      <c r="S26" s="40"/>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2">
        <f t="shared" si="5"/>
        <v>166989.9</v>
      </c>
      <c r="BB26" s="43">
        <f t="shared" si="6"/>
        <v>166989.9</v>
      </c>
      <c r="BC26" s="32" t="str">
        <f t="shared" si="7"/>
        <v>INR  One Lakh Sixty Six Thousand Nine Hundred &amp; Eighty Nine  and Paise Ninety Only</v>
      </c>
      <c r="IA26" s="33">
        <v>11</v>
      </c>
      <c r="IB26" s="71" t="s">
        <v>127</v>
      </c>
      <c r="IC26" s="33" t="s">
        <v>58</v>
      </c>
      <c r="ID26" s="33">
        <v>4</v>
      </c>
      <c r="IE26" s="34" t="s">
        <v>73</v>
      </c>
      <c r="IF26" s="34" t="s">
        <v>44</v>
      </c>
      <c r="IG26" s="34" t="s">
        <v>45</v>
      </c>
      <c r="IH26" s="34">
        <v>213</v>
      </c>
      <c r="II26" s="34" t="s">
        <v>39</v>
      </c>
    </row>
    <row r="27" spans="1:243" s="33" customFormat="1" ht="57" customHeight="1">
      <c r="A27" s="86">
        <v>10</v>
      </c>
      <c r="B27" s="84" t="s">
        <v>216</v>
      </c>
      <c r="C27" s="85" t="s">
        <v>59</v>
      </c>
      <c r="D27" s="83">
        <v>54</v>
      </c>
      <c r="E27" s="83" t="s">
        <v>71</v>
      </c>
      <c r="F27" s="83">
        <v>773.75</v>
      </c>
      <c r="G27" s="72"/>
      <c r="H27" s="36"/>
      <c r="I27" s="35" t="s">
        <v>40</v>
      </c>
      <c r="J27" s="38">
        <f t="shared" si="4"/>
        <v>1</v>
      </c>
      <c r="K27" s="39" t="s">
        <v>41</v>
      </c>
      <c r="L27" s="39" t="s">
        <v>4</v>
      </c>
      <c r="M27" s="68"/>
      <c r="N27" s="36"/>
      <c r="O27" s="36"/>
      <c r="P27" s="40"/>
      <c r="Q27" s="36"/>
      <c r="R27" s="36"/>
      <c r="S27" s="40"/>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2">
        <f t="shared" si="5"/>
        <v>41782.5</v>
      </c>
      <c r="BB27" s="43">
        <f t="shared" si="6"/>
        <v>41782.5</v>
      </c>
      <c r="BC27" s="32" t="str">
        <f t="shared" si="7"/>
        <v>INR  Forty One Thousand Seven Hundred &amp; Eighty Two  and Paise Fifty Only</v>
      </c>
      <c r="IA27" s="33">
        <v>12</v>
      </c>
      <c r="IB27" s="71" t="s">
        <v>128</v>
      </c>
      <c r="IC27" s="33" t="s">
        <v>59</v>
      </c>
      <c r="ID27" s="33">
        <v>85</v>
      </c>
      <c r="IE27" s="34" t="s">
        <v>147</v>
      </c>
      <c r="IF27" s="34" t="s">
        <v>35</v>
      </c>
      <c r="IG27" s="34" t="s">
        <v>47</v>
      </c>
      <c r="IH27" s="34">
        <v>10</v>
      </c>
      <c r="II27" s="34" t="s">
        <v>39</v>
      </c>
    </row>
    <row r="28" spans="1:243" s="33" customFormat="1" ht="57" customHeight="1">
      <c r="A28" s="86">
        <v>11</v>
      </c>
      <c r="B28" s="84" t="s">
        <v>217</v>
      </c>
      <c r="C28" s="85" t="s">
        <v>60</v>
      </c>
      <c r="D28" s="83">
        <v>26</v>
      </c>
      <c r="E28" s="83" t="s">
        <v>73</v>
      </c>
      <c r="F28" s="83">
        <v>219.65</v>
      </c>
      <c r="G28" s="72"/>
      <c r="H28" s="45"/>
      <c r="I28" s="35" t="s">
        <v>40</v>
      </c>
      <c r="J28" s="38">
        <f t="shared" si="4"/>
        <v>1</v>
      </c>
      <c r="K28" s="39" t="s">
        <v>41</v>
      </c>
      <c r="L28" s="39" t="s">
        <v>4</v>
      </c>
      <c r="M28" s="68"/>
      <c r="N28" s="36"/>
      <c r="O28" s="36"/>
      <c r="P28" s="40"/>
      <c r="Q28" s="36"/>
      <c r="R28" s="36"/>
      <c r="S28" s="40"/>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2">
        <f t="shared" si="5"/>
        <v>5710.9</v>
      </c>
      <c r="BB28" s="43">
        <f t="shared" si="6"/>
        <v>5710.9</v>
      </c>
      <c r="BC28" s="32" t="str">
        <f t="shared" si="7"/>
        <v>INR  Five Thousand Seven Hundred &amp; Ten  and Paise Ninety Only</v>
      </c>
      <c r="IA28" s="33">
        <v>13</v>
      </c>
      <c r="IB28" s="71" t="s">
        <v>193</v>
      </c>
      <c r="IC28" s="33" t="s">
        <v>60</v>
      </c>
      <c r="ID28" s="33">
        <v>21</v>
      </c>
      <c r="IE28" s="34" t="s">
        <v>71</v>
      </c>
      <c r="IF28" s="34" t="s">
        <v>49</v>
      </c>
      <c r="IG28" s="34" t="s">
        <v>50</v>
      </c>
      <c r="IH28" s="34">
        <v>10</v>
      </c>
      <c r="II28" s="34" t="s">
        <v>39</v>
      </c>
    </row>
    <row r="29" spans="1:243" s="33" customFormat="1" ht="42" customHeight="1">
      <c r="A29" s="86">
        <v>12</v>
      </c>
      <c r="B29" s="84" t="s">
        <v>218</v>
      </c>
      <c r="C29" s="85" t="s">
        <v>61</v>
      </c>
      <c r="D29" s="83">
        <v>204</v>
      </c>
      <c r="E29" s="83" t="s">
        <v>71</v>
      </c>
      <c r="F29" s="83">
        <v>303.9</v>
      </c>
      <c r="G29" s="73"/>
      <c r="H29" s="47"/>
      <c r="I29" s="35" t="s">
        <v>40</v>
      </c>
      <c r="J29" s="38">
        <f t="shared" si="4"/>
        <v>1</v>
      </c>
      <c r="K29" s="39" t="s">
        <v>41</v>
      </c>
      <c r="L29" s="39" t="s">
        <v>4</v>
      </c>
      <c r="M29" s="68"/>
      <c r="N29" s="36"/>
      <c r="O29" s="36"/>
      <c r="P29" s="41"/>
      <c r="Q29" s="36"/>
      <c r="R29" s="36"/>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2">
        <f t="shared" si="5"/>
        <v>61995.6</v>
      </c>
      <c r="BB29" s="43">
        <f t="shared" si="6"/>
        <v>61995.6</v>
      </c>
      <c r="BC29" s="32" t="str">
        <f t="shared" si="7"/>
        <v>INR  Sixty One Thousand Nine Hundred &amp; Ninety Five  and Paise Sixty Only</v>
      </c>
      <c r="IA29" s="33">
        <v>14</v>
      </c>
      <c r="IB29" s="71" t="s">
        <v>129</v>
      </c>
      <c r="IC29" s="33" t="s">
        <v>61</v>
      </c>
      <c r="ID29" s="33">
        <v>3</v>
      </c>
      <c r="IE29" s="34" t="s">
        <v>73</v>
      </c>
      <c r="IF29" s="34" t="s">
        <v>44</v>
      </c>
      <c r="IG29" s="34" t="s">
        <v>63</v>
      </c>
      <c r="IH29" s="34">
        <v>10</v>
      </c>
      <c r="II29" s="34" t="s">
        <v>39</v>
      </c>
    </row>
    <row r="30" spans="1:243" s="33" customFormat="1" ht="39" customHeight="1">
      <c r="A30" s="86">
        <v>13</v>
      </c>
      <c r="B30" s="84" t="s">
        <v>219</v>
      </c>
      <c r="C30" s="85" t="s">
        <v>62</v>
      </c>
      <c r="D30" s="83">
        <v>170</v>
      </c>
      <c r="E30" s="83" t="s">
        <v>71</v>
      </c>
      <c r="F30" s="83">
        <v>263.55</v>
      </c>
      <c r="G30" s="73"/>
      <c r="H30" s="47"/>
      <c r="I30" s="35" t="s">
        <v>40</v>
      </c>
      <c r="J30" s="38">
        <f t="shared" si="4"/>
        <v>1</v>
      </c>
      <c r="K30" s="39" t="s">
        <v>41</v>
      </c>
      <c r="L30" s="39" t="s">
        <v>4</v>
      </c>
      <c r="M30" s="68"/>
      <c r="N30" s="36"/>
      <c r="O30" s="36"/>
      <c r="P30" s="41"/>
      <c r="Q30" s="36"/>
      <c r="R30" s="36"/>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2">
        <f t="shared" si="5"/>
        <v>44803.5</v>
      </c>
      <c r="BB30" s="43">
        <f t="shared" si="6"/>
        <v>44803.5</v>
      </c>
      <c r="BC30" s="32" t="str">
        <f t="shared" si="7"/>
        <v>INR  Forty Four Thousand Eight Hundred &amp; Three  and Paise Fifty Only</v>
      </c>
      <c r="IA30" s="33">
        <v>15</v>
      </c>
      <c r="IB30" s="71" t="s">
        <v>194</v>
      </c>
      <c r="IC30" s="33" t="s">
        <v>62</v>
      </c>
      <c r="ID30" s="33">
        <v>4</v>
      </c>
      <c r="IE30" s="34" t="s">
        <v>71</v>
      </c>
      <c r="IF30" s="34" t="s">
        <v>44</v>
      </c>
      <c r="IG30" s="34" t="s">
        <v>63</v>
      </c>
      <c r="IH30" s="34">
        <v>10</v>
      </c>
      <c r="II30" s="34" t="s">
        <v>39</v>
      </c>
    </row>
    <row r="31" spans="1:243" s="33" customFormat="1" ht="48" customHeight="1">
      <c r="A31" s="86">
        <v>14</v>
      </c>
      <c r="B31" s="84" t="s">
        <v>220</v>
      </c>
      <c r="C31" s="85" t="s">
        <v>74</v>
      </c>
      <c r="D31" s="83">
        <v>204</v>
      </c>
      <c r="E31" s="83" t="s">
        <v>71</v>
      </c>
      <c r="F31" s="83">
        <v>164.7</v>
      </c>
      <c r="G31" s="73"/>
      <c r="H31" s="47"/>
      <c r="I31" s="35" t="s">
        <v>40</v>
      </c>
      <c r="J31" s="38">
        <f t="shared" si="4"/>
        <v>1</v>
      </c>
      <c r="K31" s="39" t="s">
        <v>41</v>
      </c>
      <c r="L31" s="39" t="s">
        <v>4</v>
      </c>
      <c r="M31" s="68"/>
      <c r="N31" s="36"/>
      <c r="O31" s="36"/>
      <c r="P31" s="41"/>
      <c r="Q31" s="36"/>
      <c r="R31" s="36"/>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2">
        <f t="shared" si="5"/>
        <v>33598.8</v>
      </c>
      <c r="BB31" s="43">
        <f t="shared" si="6"/>
        <v>33598.8</v>
      </c>
      <c r="BC31" s="32" t="str">
        <f t="shared" si="7"/>
        <v>INR  Thirty Three Thousand Five Hundred &amp; Ninety Eight  and Paise Eighty Only</v>
      </c>
      <c r="IA31" s="33">
        <v>16</v>
      </c>
      <c r="IB31" s="71" t="s">
        <v>195</v>
      </c>
      <c r="IC31" s="33" t="s">
        <v>74</v>
      </c>
      <c r="ID31" s="33">
        <v>602</v>
      </c>
      <c r="IE31" s="34" t="s">
        <v>71</v>
      </c>
      <c r="IF31" s="34" t="s">
        <v>44</v>
      </c>
      <c r="IG31" s="34" t="s">
        <v>63</v>
      </c>
      <c r="IH31" s="34">
        <v>10</v>
      </c>
      <c r="II31" s="34" t="s">
        <v>39</v>
      </c>
    </row>
    <row r="32" spans="1:243" s="33" customFormat="1" ht="48" customHeight="1">
      <c r="A32" s="86">
        <v>15</v>
      </c>
      <c r="B32" s="84" t="s">
        <v>221</v>
      </c>
      <c r="C32" s="85" t="s">
        <v>75</v>
      </c>
      <c r="D32" s="83">
        <v>170</v>
      </c>
      <c r="E32" s="83" t="s">
        <v>71</v>
      </c>
      <c r="F32" s="83">
        <v>115.15</v>
      </c>
      <c r="G32" s="73"/>
      <c r="H32" s="47"/>
      <c r="I32" s="35" t="s">
        <v>40</v>
      </c>
      <c r="J32" s="38">
        <f>IF(I32="Less(-)",-1,1)</f>
        <v>1</v>
      </c>
      <c r="K32" s="39" t="s">
        <v>41</v>
      </c>
      <c r="L32" s="39" t="s">
        <v>4</v>
      </c>
      <c r="M32" s="68"/>
      <c r="N32" s="36"/>
      <c r="O32" s="36"/>
      <c r="P32" s="41"/>
      <c r="Q32" s="36"/>
      <c r="R32" s="36"/>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2">
        <f>total_amount_ba($B$2,$D$2,D32,F32,J32,K32,M32)</f>
        <v>19575.5</v>
      </c>
      <c r="BB32" s="43">
        <f>BA32+SUM(N32:AZ32)</f>
        <v>19575.5</v>
      </c>
      <c r="BC32" s="32" t="str">
        <f>SpellNumber(L32,BB32)</f>
        <v>INR  Nineteen Thousand Five Hundred &amp; Seventy Five  and Paise Fifty Only</v>
      </c>
      <c r="IA32" s="33">
        <v>17</v>
      </c>
      <c r="IB32" s="71" t="s">
        <v>158</v>
      </c>
      <c r="IC32" s="33" t="s">
        <v>75</v>
      </c>
      <c r="ID32" s="33">
        <v>74</v>
      </c>
      <c r="IE32" s="34" t="s">
        <v>71</v>
      </c>
      <c r="IF32" s="34" t="s">
        <v>44</v>
      </c>
      <c r="IG32" s="34" t="s">
        <v>63</v>
      </c>
      <c r="IH32" s="34">
        <v>10</v>
      </c>
      <c r="II32" s="34" t="s">
        <v>39</v>
      </c>
    </row>
    <row r="33" spans="1:243" s="33" customFormat="1" ht="74.25" customHeight="1">
      <c r="A33" s="86">
        <v>16</v>
      </c>
      <c r="B33" s="84" t="s">
        <v>222</v>
      </c>
      <c r="C33" s="85" t="s">
        <v>76</v>
      </c>
      <c r="D33" s="83">
        <v>170</v>
      </c>
      <c r="E33" s="83" t="s">
        <v>71</v>
      </c>
      <c r="F33" s="83">
        <v>153.45</v>
      </c>
      <c r="G33" s="73"/>
      <c r="H33" s="47"/>
      <c r="I33" s="35" t="s">
        <v>40</v>
      </c>
      <c r="J33" s="38">
        <f t="shared" si="4"/>
        <v>1</v>
      </c>
      <c r="K33" s="39" t="s">
        <v>41</v>
      </c>
      <c r="L33" s="39" t="s">
        <v>4</v>
      </c>
      <c r="M33" s="68"/>
      <c r="N33" s="36"/>
      <c r="O33" s="36"/>
      <c r="P33" s="41"/>
      <c r="Q33" s="36"/>
      <c r="R33" s="36"/>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2">
        <f t="shared" si="5"/>
        <v>26086.5</v>
      </c>
      <c r="BB33" s="43">
        <f t="shared" si="6"/>
        <v>26086.5</v>
      </c>
      <c r="BC33" s="32" t="str">
        <f t="shared" si="7"/>
        <v>INR  Twenty Six Thousand  &amp;Eighty Six  and Paise Fifty Only</v>
      </c>
      <c r="IA33" s="33">
        <v>18</v>
      </c>
      <c r="IB33" s="71" t="s">
        <v>196</v>
      </c>
      <c r="IC33" s="33" t="s">
        <v>76</v>
      </c>
      <c r="ID33" s="33">
        <v>321</v>
      </c>
      <c r="IE33" s="34" t="s">
        <v>147</v>
      </c>
      <c r="IF33" s="34" t="s">
        <v>44</v>
      </c>
      <c r="IG33" s="34" t="s">
        <v>63</v>
      </c>
      <c r="IH33" s="34">
        <v>10</v>
      </c>
      <c r="II33" s="34" t="s">
        <v>39</v>
      </c>
    </row>
    <row r="34" spans="1:243" s="33" customFormat="1" ht="60" customHeight="1">
      <c r="A34" s="86">
        <v>17</v>
      </c>
      <c r="B34" s="84" t="s">
        <v>223</v>
      </c>
      <c r="C34" s="85" t="s">
        <v>77</v>
      </c>
      <c r="D34" s="83">
        <v>65</v>
      </c>
      <c r="E34" s="83" t="s">
        <v>202</v>
      </c>
      <c r="F34" s="83">
        <v>614.05</v>
      </c>
      <c r="G34" s="73"/>
      <c r="H34" s="47"/>
      <c r="I34" s="35" t="s">
        <v>40</v>
      </c>
      <c r="J34" s="38">
        <f t="shared" si="4"/>
        <v>1</v>
      </c>
      <c r="K34" s="39" t="s">
        <v>41</v>
      </c>
      <c r="L34" s="39" t="s">
        <v>4</v>
      </c>
      <c r="M34" s="68"/>
      <c r="N34" s="36"/>
      <c r="O34" s="36"/>
      <c r="P34" s="41"/>
      <c r="Q34" s="36"/>
      <c r="R34" s="36"/>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2">
        <f t="shared" si="5"/>
        <v>39913.25</v>
      </c>
      <c r="BB34" s="43">
        <f t="shared" si="6"/>
        <v>39913.25</v>
      </c>
      <c r="BC34" s="32" t="str">
        <f t="shared" si="7"/>
        <v>INR  Thirty Nine Thousand Nine Hundred &amp; Thirteen  and Paise Twenty Five Only</v>
      </c>
      <c r="IA34" s="33">
        <v>19</v>
      </c>
      <c r="IB34" s="71" t="s">
        <v>130</v>
      </c>
      <c r="IC34" s="33" t="s">
        <v>77</v>
      </c>
      <c r="ID34" s="33">
        <v>363</v>
      </c>
      <c r="IE34" s="34" t="s">
        <v>147</v>
      </c>
      <c r="IF34" s="34" t="s">
        <v>44</v>
      </c>
      <c r="IG34" s="34" t="s">
        <v>63</v>
      </c>
      <c r="IH34" s="34">
        <v>10</v>
      </c>
      <c r="II34" s="34" t="s">
        <v>39</v>
      </c>
    </row>
    <row r="35" spans="1:243" s="33" customFormat="1" ht="99" customHeight="1">
      <c r="A35" s="86">
        <v>18</v>
      </c>
      <c r="B35" s="84" t="s">
        <v>224</v>
      </c>
      <c r="C35" s="85" t="s">
        <v>78</v>
      </c>
      <c r="D35" s="83">
        <v>64</v>
      </c>
      <c r="E35" s="83" t="s">
        <v>202</v>
      </c>
      <c r="F35" s="83">
        <v>854.3</v>
      </c>
      <c r="G35" s="73"/>
      <c r="H35" s="47"/>
      <c r="I35" s="35" t="s">
        <v>40</v>
      </c>
      <c r="J35" s="38">
        <f t="shared" si="4"/>
        <v>1</v>
      </c>
      <c r="K35" s="39" t="s">
        <v>41</v>
      </c>
      <c r="L35" s="39" t="s">
        <v>4</v>
      </c>
      <c r="M35" s="68"/>
      <c r="N35" s="36"/>
      <c r="O35" s="36"/>
      <c r="P35" s="41"/>
      <c r="Q35" s="36"/>
      <c r="R35" s="36"/>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2">
        <f t="shared" si="5"/>
        <v>54675.2</v>
      </c>
      <c r="BB35" s="43">
        <f t="shared" si="6"/>
        <v>54675.2</v>
      </c>
      <c r="BC35" s="32" t="str">
        <f t="shared" si="7"/>
        <v>INR  Fifty Four Thousand Six Hundred &amp; Seventy Five  and Paise Twenty Only</v>
      </c>
      <c r="IA35" s="33">
        <v>20</v>
      </c>
      <c r="IB35" s="71" t="s">
        <v>131</v>
      </c>
      <c r="IC35" s="33" t="s">
        <v>78</v>
      </c>
      <c r="ID35" s="33">
        <v>38</v>
      </c>
      <c r="IE35" s="34" t="s">
        <v>71</v>
      </c>
      <c r="IF35" s="34" t="s">
        <v>44</v>
      </c>
      <c r="IG35" s="34" t="s">
        <v>63</v>
      </c>
      <c r="IH35" s="34">
        <v>10</v>
      </c>
      <c r="II35" s="34" t="s">
        <v>39</v>
      </c>
    </row>
    <row r="36" spans="1:243" s="33" customFormat="1" ht="168" customHeight="1">
      <c r="A36" s="86">
        <v>19</v>
      </c>
      <c r="B36" s="84" t="s">
        <v>225</v>
      </c>
      <c r="C36" s="85" t="s">
        <v>79</v>
      </c>
      <c r="D36" s="83">
        <v>48</v>
      </c>
      <c r="E36" s="83" t="s">
        <v>202</v>
      </c>
      <c r="F36" s="83">
        <v>523.05</v>
      </c>
      <c r="G36" s="73"/>
      <c r="H36" s="47"/>
      <c r="I36" s="35" t="s">
        <v>40</v>
      </c>
      <c r="J36" s="38">
        <f t="shared" si="4"/>
        <v>1</v>
      </c>
      <c r="K36" s="39" t="s">
        <v>41</v>
      </c>
      <c r="L36" s="39" t="s">
        <v>4</v>
      </c>
      <c r="M36" s="68"/>
      <c r="N36" s="36"/>
      <c r="O36" s="36"/>
      <c r="P36" s="41"/>
      <c r="Q36" s="36"/>
      <c r="R36" s="36"/>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2">
        <f t="shared" si="5"/>
        <v>25106.4</v>
      </c>
      <c r="BB36" s="43">
        <f t="shared" si="6"/>
        <v>25106.4</v>
      </c>
      <c r="BC36" s="32" t="str">
        <f t="shared" si="7"/>
        <v>INR  Twenty Five Thousand One Hundred &amp; Six  and Paise Forty Only</v>
      </c>
      <c r="IA36" s="33">
        <v>21</v>
      </c>
      <c r="IB36" s="71" t="s">
        <v>132</v>
      </c>
      <c r="IC36" s="33" t="s">
        <v>79</v>
      </c>
      <c r="ID36" s="33">
        <v>20</v>
      </c>
      <c r="IE36" s="34" t="s">
        <v>71</v>
      </c>
      <c r="IF36" s="34" t="s">
        <v>44</v>
      </c>
      <c r="IG36" s="34" t="s">
        <v>63</v>
      </c>
      <c r="IH36" s="34">
        <v>10</v>
      </c>
      <c r="II36" s="34" t="s">
        <v>39</v>
      </c>
    </row>
    <row r="37" spans="1:243" s="33" customFormat="1" ht="109.5" customHeight="1">
      <c r="A37" s="86">
        <v>20</v>
      </c>
      <c r="B37" s="84" t="s">
        <v>226</v>
      </c>
      <c r="C37" s="85" t="s">
        <v>80</v>
      </c>
      <c r="D37" s="83">
        <v>50</v>
      </c>
      <c r="E37" s="83" t="s">
        <v>202</v>
      </c>
      <c r="F37" s="83">
        <v>1500.55</v>
      </c>
      <c r="G37" s="73"/>
      <c r="H37" s="47"/>
      <c r="I37" s="35" t="s">
        <v>40</v>
      </c>
      <c r="J37" s="38">
        <f t="shared" si="4"/>
        <v>1</v>
      </c>
      <c r="K37" s="39" t="s">
        <v>41</v>
      </c>
      <c r="L37" s="39" t="s">
        <v>4</v>
      </c>
      <c r="M37" s="68"/>
      <c r="N37" s="36"/>
      <c r="O37" s="36"/>
      <c r="P37" s="41"/>
      <c r="Q37" s="36"/>
      <c r="R37" s="36"/>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2">
        <f t="shared" si="5"/>
        <v>75027.5</v>
      </c>
      <c r="BB37" s="43">
        <f t="shared" si="6"/>
        <v>75027.5</v>
      </c>
      <c r="BC37" s="32" t="str">
        <f t="shared" si="7"/>
        <v>INR  Seventy Five Thousand  &amp;Twenty Seven  and Paise Fifty Only</v>
      </c>
      <c r="IA37" s="33">
        <v>22</v>
      </c>
      <c r="IB37" s="71" t="s">
        <v>133</v>
      </c>
      <c r="IC37" s="33" t="s">
        <v>80</v>
      </c>
      <c r="ID37" s="33">
        <v>20</v>
      </c>
      <c r="IE37" s="34" t="s">
        <v>71</v>
      </c>
      <c r="IF37" s="34" t="s">
        <v>44</v>
      </c>
      <c r="IG37" s="34" t="s">
        <v>63</v>
      </c>
      <c r="IH37" s="34">
        <v>10</v>
      </c>
      <c r="II37" s="34" t="s">
        <v>39</v>
      </c>
    </row>
    <row r="38" spans="1:243" s="33" customFormat="1" ht="41.25" customHeight="1">
      <c r="A38" s="86">
        <v>21</v>
      </c>
      <c r="B38" s="84" t="s">
        <v>227</v>
      </c>
      <c r="C38" s="85" t="s">
        <v>81</v>
      </c>
      <c r="D38" s="83">
        <v>23</v>
      </c>
      <c r="E38" s="83" t="s">
        <v>228</v>
      </c>
      <c r="F38" s="83">
        <v>1092.2</v>
      </c>
      <c r="G38" s="73"/>
      <c r="H38" s="47"/>
      <c r="I38" s="35" t="s">
        <v>40</v>
      </c>
      <c r="J38" s="38">
        <f t="shared" si="4"/>
        <v>1</v>
      </c>
      <c r="K38" s="39" t="s">
        <v>41</v>
      </c>
      <c r="L38" s="39" t="s">
        <v>4</v>
      </c>
      <c r="M38" s="68"/>
      <c r="N38" s="36"/>
      <c r="O38" s="36"/>
      <c r="P38" s="41"/>
      <c r="Q38" s="36"/>
      <c r="R38" s="36"/>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2">
        <f t="shared" si="5"/>
        <v>25120.6</v>
      </c>
      <c r="BB38" s="43">
        <f t="shared" si="6"/>
        <v>25120.6</v>
      </c>
      <c r="BC38" s="32" t="str">
        <f t="shared" si="7"/>
        <v>INR  Twenty Five Thousand One Hundred &amp; Twenty  and Paise Sixty Only</v>
      </c>
      <c r="IA38" s="33">
        <v>23</v>
      </c>
      <c r="IB38" s="71" t="s">
        <v>134</v>
      </c>
      <c r="IC38" s="33" t="s">
        <v>81</v>
      </c>
      <c r="ID38" s="33">
        <v>288</v>
      </c>
      <c r="IE38" s="34" t="s">
        <v>71</v>
      </c>
      <c r="IF38" s="34" t="s">
        <v>44</v>
      </c>
      <c r="IG38" s="34" t="s">
        <v>63</v>
      </c>
      <c r="IH38" s="34">
        <v>10</v>
      </c>
      <c r="II38" s="34" t="s">
        <v>39</v>
      </c>
    </row>
    <row r="39" spans="1:243" s="33" customFormat="1" ht="47.25" customHeight="1">
      <c r="A39" s="86">
        <v>22</v>
      </c>
      <c r="B39" s="84" t="s">
        <v>229</v>
      </c>
      <c r="C39" s="85" t="s">
        <v>82</v>
      </c>
      <c r="D39" s="83">
        <v>5</v>
      </c>
      <c r="E39" s="83" t="s">
        <v>230</v>
      </c>
      <c r="F39" s="83">
        <v>409.45</v>
      </c>
      <c r="G39" s="73"/>
      <c r="H39" s="47"/>
      <c r="I39" s="35" t="s">
        <v>40</v>
      </c>
      <c r="J39" s="38">
        <f t="shared" si="4"/>
        <v>1</v>
      </c>
      <c r="K39" s="39" t="s">
        <v>41</v>
      </c>
      <c r="L39" s="39" t="s">
        <v>4</v>
      </c>
      <c r="M39" s="68"/>
      <c r="N39" s="36"/>
      <c r="O39" s="36"/>
      <c r="P39" s="41"/>
      <c r="Q39" s="36"/>
      <c r="R39" s="36"/>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2">
        <f t="shared" si="5"/>
        <v>2047.25</v>
      </c>
      <c r="BB39" s="43">
        <f t="shared" si="6"/>
        <v>2047.25</v>
      </c>
      <c r="BC39" s="32" t="str">
        <f t="shared" si="7"/>
        <v>INR  Two Thousand  &amp;Forty Seven  and Paise Twenty Five Only</v>
      </c>
      <c r="IA39" s="33">
        <v>24</v>
      </c>
      <c r="IB39" s="71" t="s">
        <v>197</v>
      </c>
      <c r="IC39" s="33" t="s">
        <v>82</v>
      </c>
      <c r="ID39" s="33">
        <v>247</v>
      </c>
      <c r="IE39" s="34" t="s">
        <v>71</v>
      </c>
      <c r="IF39" s="34" t="s">
        <v>44</v>
      </c>
      <c r="IG39" s="34" t="s">
        <v>63</v>
      </c>
      <c r="IH39" s="34">
        <v>10</v>
      </c>
      <c r="II39" s="34" t="s">
        <v>39</v>
      </c>
    </row>
    <row r="40" spans="1:243" s="33" customFormat="1" ht="53.25" customHeight="1">
      <c r="A40" s="86">
        <v>23</v>
      </c>
      <c r="B40" s="84" t="s">
        <v>231</v>
      </c>
      <c r="C40" s="85" t="s">
        <v>83</v>
      </c>
      <c r="D40" s="83">
        <v>5</v>
      </c>
      <c r="E40" s="83" t="s">
        <v>230</v>
      </c>
      <c r="F40" s="83">
        <v>481.45</v>
      </c>
      <c r="G40" s="73"/>
      <c r="H40" s="47"/>
      <c r="I40" s="35" t="s">
        <v>40</v>
      </c>
      <c r="J40" s="38">
        <f t="shared" si="4"/>
        <v>1</v>
      </c>
      <c r="K40" s="39" t="s">
        <v>41</v>
      </c>
      <c r="L40" s="39" t="s">
        <v>4</v>
      </c>
      <c r="M40" s="68"/>
      <c r="N40" s="36"/>
      <c r="O40" s="36"/>
      <c r="P40" s="41"/>
      <c r="Q40" s="36"/>
      <c r="R40" s="36"/>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2">
        <f t="shared" si="5"/>
        <v>2407.25</v>
      </c>
      <c r="BB40" s="43">
        <f t="shared" si="6"/>
        <v>2407.25</v>
      </c>
      <c r="BC40" s="32" t="str">
        <f t="shared" si="7"/>
        <v>INR  Two Thousand Four Hundred &amp; Seven  and Paise Twenty Five Only</v>
      </c>
      <c r="IA40" s="33">
        <v>25</v>
      </c>
      <c r="IB40" s="33" t="s">
        <v>135</v>
      </c>
      <c r="IC40" s="33" t="s">
        <v>83</v>
      </c>
      <c r="ID40" s="33">
        <v>46</v>
      </c>
      <c r="IE40" s="34" t="s">
        <v>71</v>
      </c>
      <c r="IF40" s="34" t="s">
        <v>44</v>
      </c>
      <c r="IG40" s="34" t="s">
        <v>63</v>
      </c>
      <c r="IH40" s="34">
        <v>10</v>
      </c>
      <c r="II40" s="34" t="s">
        <v>39</v>
      </c>
    </row>
    <row r="41" spans="1:243" s="33" customFormat="1" ht="56.25" customHeight="1">
      <c r="A41" s="86">
        <v>24</v>
      </c>
      <c r="B41" s="84" t="s">
        <v>232</v>
      </c>
      <c r="C41" s="85" t="s">
        <v>84</v>
      </c>
      <c r="D41" s="83">
        <v>3</v>
      </c>
      <c r="E41" s="83" t="s">
        <v>230</v>
      </c>
      <c r="F41" s="83">
        <v>461.65</v>
      </c>
      <c r="G41" s="73"/>
      <c r="H41" s="47"/>
      <c r="I41" s="35" t="s">
        <v>40</v>
      </c>
      <c r="J41" s="38">
        <f t="shared" si="4"/>
        <v>1</v>
      </c>
      <c r="K41" s="39" t="s">
        <v>41</v>
      </c>
      <c r="L41" s="39" t="s">
        <v>4</v>
      </c>
      <c r="M41" s="68"/>
      <c r="N41" s="36"/>
      <c r="O41" s="36"/>
      <c r="P41" s="41"/>
      <c r="Q41" s="36"/>
      <c r="R41" s="36"/>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2">
        <f t="shared" si="5"/>
        <v>1384.95</v>
      </c>
      <c r="BB41" s="43">
        <f t="shared" si="6"/>
        <v>1384.95</v>
      </c>
      <c r="BC41" s="32" t="str">
        <f t="shared" si="7"/>
        <v>INR  One Thousand Three Hundred &amp; Eighty Four  and Paise Ninety Five Only</v>
      </c>
      <c r="IA41" s="33">
        <v>26</v>
      </c>
      <c r="IB41" s="71" t="s">
        <v>200</v>
      </c>
      <c r="IC41" s="33" t="s">
        <v>84</v>
      </c>
      <c r="ID41" s="33">
        <v>10</v>
      </c>
      <c r="IE41" s="34" t="s">
        <v>71</v>
      </c>
      <c r="IF41" s="34" t="s">
        <v>44</v>
      </c>
      <c r="IG41" s="34" t="s">
        <v>63</v>
      </c>
      <c r="IH41" s="34">
        <v>10</v>
      </c>
      <c r="II41" s="34" t="s">
        <v>39</v>
      </c>
    </row>
    <row r="42" spans="1:243" s="33" customFormat="1" ht="32.25" customHeight="1">
      <c r="A42" s="86">
        <v>25</v>
      </c>
      <c r="B42" s="84" t="s">
        <v>233</v>
      </c>
      <c r="C42" s="85" t="s">
        <v>85</v>
      </c>
      <c r="D42" s="83">
        <v>3</v>
      </c>
      <c r="E42" s="83" t="s">
        <v>230</v>
      </c>
      <c r="F42" s="83">
        <v>390.75</v>
      </c>
      <c r="G42" s="73"/>
      <c r="H42" s="47"/>
      <c r="I42" s="35" t="s">
        <v>40</v>
      </c>
      <c r="J42" s="38">
        <f t="shared" si="4"/>
        <v>1</v>
      </c>
      <c r="K42" s="39" t="s">
        <v>41</v>
      </c>
      <c r="L42" s="39" t="s">
        <v>4</v>
      </c>
      <c r="M42" s="68"/>
      <c r="N42" s="36"/>
      <c r="O42" s="36"/>
      <c r="P42" s="41"/>
      <c r="Q42" s="36"/>
      <c r="R42" s="36"/>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2">
        <f t="shared" si="5"/>
        <v>1172.25</v>
      </c>
      <c r="BB42" s="43">
        <f t="shared" si="6"/>
        <v>1172.25</v>
      </c>
      <c r="BC42" s="32" t="str">
        <f t="shared" si="7"/>
        <v>INR  One Thousand One Hundred &amp; Seventy Two  and Paise Twenty Five Only</v>
      </c>
      <c r="IA42" s="33">
        <v>27</v>
      </c>
      <c r="IB42" s="71" t="s">
        <v>136</v>
      </c>
      <c r="IC42" s="33" t="s">
        <v>85</v>
      </c>
      <c r="ID42" s="33">
        <v>180</v>
      </c>
      <c r="IE42" s="34" t="s">
        <v>148</v>
      </c>
      <c r="IF42" s="34" t="s">
        <v>44</v>
      </c>
      <c r="IG42" s="34" t="s">
        <v>63</v>
      </c>
      <c r="IH42" s="34">
        <v>10</v>
      </c>
      <c r="II42" s="34" t="s">
        <v>39</v>
      </c>
    </row>
    <row r="43" spans="1:243" s="33" customFormat="1" ht="54.75" customHeight="1">
      <c r="A43" s="86">
        <v>26</v>
      </c>
      <c r="B43" s="84" t="s">
        <v>234</v>
      </c>
      <c r="C43" s="85" t="s">
        <v>86</v>
      </c>
      <c r="D43" s="83">
        <v>5</v>
      </c>
      <c r="E43" s="83" t="s">
        <v>230</v>
      </c>
      <c r="F43" s="83">
        <v>865.7</v>
      </c>
      <c r="G43" s="73"/>
      <c r="H43" s="47"/>
      <c r="I43" s="35" t="s">
        <v>40</v>
      </c>
      <c r="J43" s="38">
        <f t="shared" si="4"/>
        <v>1</v>
      </c>
      <c r="K43" s="39" t="s">
        <v>41</v>
      </c>
      <c r="L43" s="39" t="s">
        <v>4</v>
      </c>
      <c r="M43" s="68"/>
      <c r="N43" s="36"/>
      <c r="O43" s="36"/>
      <c r="P43" s="41"/>
      <c r="Q43" s="36"/>
      <c r="R43" s="36"/>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2">
        <f t="shared" si="5"/>
        <v>4328.5</v>
      </c>
      <c r="BB43" s="43">
        <f t="shared" si="6"/>
        <v>4328.5</v>
      </c>
      <c r="BC43" s="32" t="str">
        <f t="shared" si="7"/>
        <v>INR  Four Thousand Three Hundred &amp; Twenty Eight  and Paise Fifty Only</v>
      </c>
      <c r="IA43" s="33">
        <v>28</v>
      </c>
      <c r="IB43" s="71" t="s">
        <v>137</v>
      </c>
      <c r="IC43" s="33" t="s">
        <v>86</v>
      </c>
      <c r="ID43" s="33">
        <v>5</v>
      </c>
      <c r="IE43" s="34" t="s">
        <v>71</v>
      </c>
      <c r="IF43" s="34" t="s">
        <v>44</v>
      </c>
      <c r="IG43" s="34" t="s">
        <v>63</v>
      </c>
      <c r="IH43" s="34">
        <v>10</v>
      </c>
      <c r="II43" s="34" t="s">
        <v>39</v>
      </c>
    </row>
    <row r="44" spans="1:243" s="33" customFormat="1" ht="64.5" customHeight="1">
      <c r="A44" s="86">
        <v>27</v>
      </c>
      <c r="B44" s="84" t="s">
        <v>235</v>
      </c>
      <c r="C44" s="85" t="s">
        <v>87</v>
      </c>
      <c r="D44" s="83">
        <v>2</v>
      </c>
      <c r="E44" s="83" t="s">
        <v>230</v>
      </c>
      <c r="F44" s="83">
        <v>722.55</v>
      </c>
      <c r="G44" s="73"/>
      <c r="H44" s="47"/>
      <c r="I44" s="35" t="s">
        <v>40</v>
      </c>
      <c r="J44" s="38">
        <f t="shared" si="4"/>
        <v>1</v>
      </c>
      <c r="K44" s="39" t="s">
        <v>41</v>
      </c>
      <c r="L44" s="39" t="s">
        <v>4</v>
      </c>
      <c r="M44" s="68"/>
      <c r="N44" s="36"/>
      <c r="O44" s="36"/>
      <c r="P44" s="41"/>
      <c r="Q44" s="36"/>
      <c r="R44" s="36"/>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2">
        <f t="shared" si="5"/>
        <v>1445.1</v>
      </c>
      <c r="BB44" s="43">
        <f t="shared" si="6"/>
        <v>1445.1</v>
      </c>
      <c r="BC44" s="32" t="str">
        <f t="shared" si="7"/>
        <v>INR  One Thousand Four Hundred &amp; Forty Five  and Paise Ten Only</v>
      </c>
      <c r="IA44" s="33">
        <v>29</v>
      </c>
      <c r="IB44" s="71" t="s">
        <v>138</v>
      </c>
      <c r="IC44" s="33" t="s">
        <v>87</v>
      </c>
      <c r="ID44" s="33">
        <v>792</v>
      </c>
      <c r="IE44" s="34" t="s">
        <v>71</v>
      </c>
      <c r="IF44" s="34" t="s">
        <v>44</v>
      </c>
      <c r="IG44" s="34" t="s">
        <v>63</v>
      </c>
      <c r="IH44" s="34">
        <v>10</v>
      </c>
      <c r="II44" s="34" t="s">
        <v>39</v>
      </c>
    </row>
    <row r="45" spans="1:243" s="33" customFormat="1" ht="51" customHeight="1">
      <c r="A45" s="86">
        <v>28</v>
      </c>
      <c r="B45" s="84" t="s">
        <v>236</v>
      </c>
      <c r="C45" s="85" t="s">
        <v>88</v>
      </c>
      <c r="D45" s="83">
        <v>2</v>
      </c>
      <c r="E45" s="83" t="s">
        <v>230</v>
      </c>
      <c r="F45" s="83">
        <v>667.7</v>
      </c>
      <c r="G45" s="73"/>
      <c r="H45" s="47"/>
      <c r="I45" s="35" t="s">
        <v>40</v>
      </c>
      <c r="J45" s="38">
        <f t="shared" si="4"/>
        <v>1</v>
      </c>
      <c r="K45" s="39" t="s">
        <v>41</v>
      </c>
      <c r="L45" s="39" t="s">
        <v>4</v>
      </c>
      <c r="M45" s="68"/>
      <c r="N45" s="36"/>
      <c r="O45" s="36"/>
      <c r="P45" s="41"/>
      <c r="Q45" s="36"/>
      <c r="R45" s="36"/>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2">
        <f t="shared" si="5"/>
        <v>1335.4</v>
      </c>
      <c r="BB45" s="43">
        <f t="shared" si="6"/>
        <v>1335.4</v>
      </c>
      <c r="BC45" s="32" t="str">
        <f t="shared" si="7"/>
        <v>INR  One Thousand Three Hundred &amp; Thirty Five  and Paise Forty Only</v>
      </c>
      <c r="IA45" s="33">
        <v>30</v>
      </c>
      <c r="IB45" s="71" t="s">
        <v>139</v>
      </c>
      <c r="IC45" s="33" t="s">
        <v>88</v>
      </c>
      <c r="ID45" s="33">
        <v>792</v>
      </c>
      <c r="IE45" s="34" t="s">
        <v>71</v>
      </c>
      <c r="IF45" s="34" t="s">
        <v>44</v>
      </c>
      <c r="IG45" s="34" t="s">
        <v>63</v>
      </c>
      <c r="IH45" s="34">
        <v>10</v>
      </c>
      <c r="II45" s="34" t="s">
        <v>39</v>
      </c>
    </row>
    <row r="46" spans="1:243" s="33" customFormat="1" ht="64.5" customHeight="1">
      <c r="A46" s="86">
        <v>29</v>
      </c>
      <c r="B46" s="84" t="s">
        <v>237</v>
      </c>
      <c r="C46" s="85" t="s">
        <v>89</v>
      </c>
      <c r="D46" s="83">
        <v>3</v>
      </c>
      <c r="E46" s="83" t="s">
        <v>230</v>
      </c>
      <c r="F46" s="83">
        <v>1512.55</v>
      </c>
      <c r="G46" s="73"/>
      <c r="H46" s="47"/>
      <c r="I46" s="35" t="s">
        <v>40</v>
      </c>
      <c r="J46" s="38">
        <f t="shared" si="4"/>
        <v>1</v>
      </c>
      <c r="K46" s="39" t="s">
        <v>41</v>
      </c>
      <c r="L46" s="39" t="s">
        <v>4</v>
      </c>
      <c r="M46" s="68"/>
      <c r="N46" s="36"/>
      <c r="O46" s="36"/>
      <c r="P46" s="41"/>
      <c r="Q46" s="36"/>
      <c r="R46" s="36"/>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2">
        <f t="shared" si="5"/>
        <v>4537.65</v>
      </c>
      <c r="BB46" s="43">
        <f t="shared" si="6"/>
        <v>4537.65</v>
      </c>
      <c r="BC46" s="32" t="str">
        <f t="shared" si="7"/>
        <v>INR  Four Thousand Five Hundred &amp; Thirty Seven  and Paise Sixty Five Only</v>
      </c>
      <c r="IA46" s="33">
        <v>31</v>
      </c>
      <c r="IB46" s="71" t="s">
        <v>140</v>
      </c>
      <c r="IC46" s="33" t="s">
        <v>89</v>
      </c>
      <c r="ID46" s="33">
        <v>1053</v>
      </c>
      <c r="IE46" s="34" t="s">
        <v>71</v>
      </c>
      <c r="IF46" s="34" t="s">
        <v>44</v>
      </c>
      <c r="IG46" s="34" t="s">
        <v>63</v>
      </c>
      <c r="IH46" s="34">
        <v>10</v>
      </c>
      <c r="II46" s="34" t="s">
        <v>39</v>
      </c>
    </row>
    <row r="47" spans="1:243" s="33" customFormat="1" ht="30" customHeight="1">
      <c r="A47" s="86">
        <v>30</v>
      </c>
      <c r="B47" s="84" t="s">
        <v>238</v>
      </c>
      <c r="C47" s="85" t="s">
        <v>90</v>
      </c>
      <c r="D47" s="83">
        <v>3</v>
      </c>
      <c r="E47" s="83" t="s">
        <v>230</v>
      </c>
      <c r="F47" s="83">
        <v>44.6</v>
      </c>
      <c r="G47" s="73"/>
      <c r="H47" s="47"/>
      <c r="I47" s="35" t="s">
        <v>40</v>
      </c>
      <c r="J47" s="38">
        <f t="shared" si="4"/>
        <v>1</v>
      </c>
      <c r="K47" s="39" t="s">
        <v>41</v>
      </c>
      <c r="L47" s="39" t="s">
        <v>4</v>
      </c>
      <c r="M47" s="68"/>
      <c r="N47" s="36"/>
      <c r="O47" s="36"/>
      <c r="P47" s="41"/>
      <c r="Q47" s="36"/>
      <c r="R47" s="36"/>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2">
        <f t="shared" si="5"/>
        <v>133.8</v>
      </c>
      <c r="BB47" s="43">
        <f t="shared" si="6"/>
        <v>133.8</v>
      </c>
      <c r="BC47" s="32" t="str">
        <f t="shared" si="7"/>
        <v>INR  One Hundred &amp; Thirty Three  and Paise Eighty Only</v>
      </c>
      <c r="IA47" s="33">
        <v>32</v>
      </c>
      <c r="IB47" s="71" t="s">
        <v>198</v>
      </c>
      <c r="IC47" s="33" t="s">
        <v>90</v>
      </c>
      <c r="ID47" s="33">
        <v>524</v>
      </c>
      <c r="IE47" s="34" t="s">
        <v>71</v>
      </c>
      <c r="IF47" s="34" t="s">
        <v>44</v>
      </c>
      <c r="IG47" s="34" t="s">
        <v>63</v>
      </c>
      <c r="IH47" s="34">
        <v>10</v>
      </c>
      <c r="II47" s="34" t="s">
        <v>39</v>
      </c>
    </row>
    <row r="48" spans="1:243" s="33" customFormat="1" ht="54.75" customHeight="1">
      <c r="A48" s="86">
        <v>31</v>
      </c>
      <c r="B48" s="84" t="s">
        <v>239</v>
      </c>
      <c r="C48" s="85" t="s">
        <v>91</v>
      </c>
      <c r="D48" s="83">
        <v>3</v>
      </c>
      <c r="E48" s="83" t="s">
        <v>230</v>
      </c>
      <c r="F48" s="83">
        <v>126.5</v>
      </c>
      <c r="G48" s="73"/>
      <c r="H48" s="47"/>
      <c r="I48" s="35" t="s">
        <v>40</v>
      </c>
      <c r="J48" s="38">
        <f t="shared" si="4"/>
        <v>1</v>
      </c>
      <c r="K48" s="39" t="s">
        <v>41</v>
      </c>
      <c r="L48" s="39" t="s">
        <v>4</v>
      </c>
      <c r="M48" s="68"/>
      <c r="N48" s="36"/>
      <c r="O48" s="36"/>
      <c r="P48" s="41"/>
      <c r="Q48" s="36"/>
      <c r="R48" s="36"/>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2">
        <f t="shared" si="5"/>
        <v>379.5</v>
      </c>
      <c r="BB48" s="43">
        <f t="shared" si="6"/>
        <v>379.5</v>
      </c>
      <c r="BC48" s="32" t="str">
        <f t="shared" si="7"/>
        <v>INR  Three Hundred &amp; Seventy Nine  and Paise Fifty Only</v>
      </c>
      <c r="IA48" s="33">
        <v>33</v>
      </c>
      <c r="IB48" s="71" t="s">
        <v>199</v>
      </c>
      <c r="IC48" s="33" t="s">
        <v>91</v>
      </c>
      <c r="ID48" s="33">
        <v>120</v>
      </c>
      <c r="IE48" s="34" t="s">
        <v>71</v>
      </c>
      <c r="IF48" s="34" t="s">
        <v>44</v>
      </c>
      <c r="IG48" s="34" t="s">
        <v>63</v>
      </c>
      <c r="IH48" s="34">
        <v>10</v>
      </c>
      <c r="II48" s="34" t="s">
        <v>39</v>
      </c>
    </row>
    <row r="49" spans="1:243" s="33" customFormat="1" ht="89.25" customHeight="1">
      <c r="A49" s="86">
        <v>32</v>
      </c>
      <c r="B49" s="84" t="s">
        <v>240</v>
      </c>
      <c r="C49" s="85" t="s">
        <v>92</v>
      </c>
      <c r="D49" s="83">
        <v>1</v>
      </c>
      <c r="E49" s="83" t="s">
        <v>230</v>
      </c>
      <c r="F49" s="83">
        <v>5421.5</v>
      </c>
      <c r="G49" s="73"/>
      <c r="H49" s="47"/>
      <c r="I49" s="35" t="s">
        <v>40</v>
      </c>
      <c r="J49" s="38">
        <f t="shared" si="4"/>
        <v>1</v>
      </c>
      <c r="K49" s="39" t="s">
        <v>41</v>
      </c>
      <c r="L49" s="39" t="s">
        <v>4</v>
      </c>
      <c r="M49" s="68"/>
      <c r="N49" s="36"/>
      <c r="O49" s="36"/>
      <c r="P49" s="41"/>
      <c r="Q49" s="36"/>
      <c r="R49" s="36"/>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2">
        <f t="shared" si="5"/>
        <v>5421.5</v>
      </c>
      <c r="BB49" s="43">
        <f t="shared" si="6"/>
        <v>5421.5</v>
      </c>
      <c r="BC49" s="32" t="str">
        <f t="shared" si="7"/>
        <v>INR  Five Thousand Four Hundred &amp; Twenty One  and Paise Fifty Only</v>
      </c>
      <c r="IA49" s="33">
        <v>34.1</v>
      </c>
      <c r="IB49" s="71" t="s">
        <v>141</v>
      </c>
      <c r="IC49" s="33" t="s">
        <v>92</v>
      </c>
      <c r="ID49" s="33">
        <v>20</v>
      </c>
      <c r="IE49" s="34" t="s">
        <v>39</v>
      </c>
      <c r="IF49" s="34" t="s">
        <v>44</v>
      </c>
      <c r="IG49" s="34" t="s">
        <v>63</v>
      </c>
      <c r="IH49" s="34">
        <v>10</v>
      </c>
      <c r="II49" s="34" t="s">
        <v>39</v>
      </c>
    </row>
    <row r="50" spans="1:243" s="33" customFormat="1" ht="89.25" customHeight="1">
      <c r="A50" s="86">
        <v>33</v>
      </c>
      <c r="B50" s="84" t="s">
        <v>241</v>
      </c>
      <c r="C50" s="85" t="s">
        <v>93</v>
      </c>
      <c r="D50" s="83">
        <v>2</v>
      </c>
      <c r="E50" s="83" t="s">
        <v>39</v>
      </c>
      <c r="F50" s="83">
        <v>5260.95</v>
      </c>
      <c r="G50" s="73"/>
      <c r="H50" s="47"/>
      <c r="I50" s="35" t="s">
        <v>40</v>
      </c>
      <c r="J50" s="38">
        <f t="shared" si="4"/>
        <v>1</v>
      </c>
      <c r="K50" s="39" t="s">
        <v>41</v>
      </c>
      <c r="L50" s="39" t="s">
        <v>4</v>
      </c>
      <c r="M50" s="68"/>
      <c r="N50" s="36"/>
      <c r="O50" s="36"/>
      <c r="P50" s="41"/>
      <c r="Q50" s="36"/>
      <c r="R50" s="36"/>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2">
        <f t="shared" si="5"/>
        <v>10521.9</v>
      </c>
      <c r="BB50" s="43">
        <f t="shared" si="6"/>
        <v>10521.9</v>
      </c>
      <c r="BC50" s="32" t="str">
        <f t="shared" si="7"/>
        <v>INR  Ten Thousand Five Hundred &amp; Twenty One  and Paise Ninety Only</v>
      </c>
      <c r="IA50" s="33">
        <v>34.2</v>
      </c>
      <c r="IB50" s="33" t="s">
        <v>142</v>
      </c>
      <c r="IC50" s="33" t="s">
        <v>93</v>
      </c>
      <c r="ID50" s="33">
        <v>20</v>
      </c>
      <c r="IE50" s="34" t="s">
        <v>39</v>
      </c>
      <c r="IF50" s="34" t="s">
        <v>44</v>
      </c>
      <c r="IG50" s="34" t="s">
        <v>63</v>
      </c>
      <c r="IH50" s="34">
        <v>10</v>
      </c>
      <c r="II50" s="34" t="s">
        <v>39</v>
      </c>
    </row>
    <row r="51" spans="1:243" s="33" customFormat="1" ht="63.75" customHeight="1">
      <c r="A51" s="86">
        <v>34</v>
      </c>
      <c r="B51" s="84" t="s">
        <v>242</v>
      </c>
      <c r="C51" s="85" t="s">
        <v>94</v>
      </c>
      <c r="D51" s="83">
        <v>2</v>
      </c>
      <c r="E51" s="83" t="s">
        <v>39</v>
      </c>
      <c r="F51" s="83">
        <v>2751.3</v>
      </c>
      <c r="G51" s="73"/>
      <c r="H51" s="47"/>
      <c r="I51" s="35" t="s">
        <v>40</v>
      </c>
      <c r="J51" s="38">
        <f t="shared" si="4"/>
        <v>1</v>
      </c>
      <c r="K51" s="39" t="s">
        <v>41</v>
      </c>
      <c r="L51" s="39" t="s">
        <v>4</v>
      </c>
      <c r="M51" s="68"/>
      <c r="N51" s="36"/>
      <c r="O51" s="36"/>
      <c r="P51" s="41"/>
      <c r="Q51" s="36"/>
      <c r="R51" s="36"/>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2">
        <f t="shared" si="5"/>
        <v>5502.6</v>
      </c>
      <c r="BB51" s="43">
        <f t="shared" si="6"/>
        <v>5502.6</v>
      </c>
      <c r="BC51" s="32" t="str">
        <f t="shared" si="7"/>
        <v>INR  Five Thousand Five Hundred &amp; Two  and Paise Sixty Only</v>
      </c>
      <c r="IA51" s="33">
        <v>35.1</v>
      </c>
      <c r="IB51" s="71" t="s">
        <v>143</v>
      </c>
      <c r="IC51" s="33" t="s">
        <v>94</v>
      </c>
      <c r="ID51" s="33">
        <v>20</v>
      </c>
      <c r="IE51" s="34" t="s">
        <v>39</v>
      </c>
      <c r="IF51" s="34" t="s">
        <v>44</v>
      </c>
      <c r="IG51" s="34" t="s">
        <v>63</v>
      </c>
      <c r="IH51" s="34">
        <v>10</v>
      </c>
      <c r="II51" s="34" t="s">
        <v>39</v>
      </c>
    </row>
    <row r="52" spans="1:243" s="33" customFormat="1" ht="69" customHeight="1">
      <c r="A52" s="86">
        <v>35</v>
      </c>
      <c r="B52" s="84" t="s">
        <v>243</v>
      </c>
      <c r="C52" s="85" t="s">
        <v>95</v>
      </c>
      <c r="D52" s="83">
        <v>3</v>
      </c>
      <c r="E52" s="83" t="s">
        <v>39</v>
      </c>
      <c r="F52" s="83">
        <v>87.7</v>
      </c>
      <c r="G52" s="73"/>
      <c r="H52" s="47"/>
      <c r="I52" s="35" t="s">
        <v>40</v>
      </c>
      <c r="J52" s="38">
        <f t="shared" si="4"/>
        <v>1</v>
      </c>
      <c r="K52" s="39" t="s">
        <v>41</v>
      </c>
      <c r="L52" s="39" t="s">
        <v>4</v>
      </c>
      <c r="M52" s="68"/>
      <c r="N52" s="36"/>
      <c r="O52" s="36"/>
      <c r="P52" s="41"/>
      <c r="Q52" s="36"/>
      <c r="R52" s="36"/>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2">
        <f t="shared" si="5"/>
        <v>263.1</v>
      </c>
      <c r="BB52" s="43">
        <f t="shared" si="6"/>
        <v>263.1</v>
      </c>
      <c r="BC52" s="32" t="str">
        <f t="shared" si="7"/>
        <v>INR  Two Hundred &amp; Sixty Three  and Paise Ten Only</v>
      </c>
      <c r="IA52" s="33">
        <v>35.2</v>
      </c>
      <c r="IB52" s="71" t="s">
        <v>144</v>
      </c>
      <c r="IC52" s="33" t="s">
        <v>95</v>
      </c>
      <c r="ID52" s="33">
        <v>20</v>
      </c>
      <c r="IE52" s="34" t="s">
        <v>39</v>
      </c>
      <c r="IF52" s="34" t="s">
        <v>44</v>
      </c>
      <c r="IG52" s="34" t="s">
        <v>63</v>
      </c>
      <c r="IH52" s="34">
        <v>10</v>
      </c>
      <c r="II52" s="34" t="s">
        <v>39</v>
      </c>
    </row>
    <row r="53" spans="1:243" s="33" customFormat="1" ht="52.5" customHeight="1">
      <c r="A53" s="86">
        <v>36</v>
      </c>
      <c r="B53" s="84" t="s">
        <v>244</v>
      </c>
      <c r="C53" s="85" t="s">
        <v>96</v>
      </c>
      <c r="D53" s="83">
        <v>2</v>
      </c>
      <c r="E53" s="83" t="s">
        <v>39</v>
      </c>
      <c r="F53" s="83">
        <v>1120.25</v>
      </c>
      <c r="G53" s="73"/>
      <c r="H53" s="47"/>
      <c r="I53" s="35" t="s">
        <v>40</v>
      </c>
      <c r="J53" s="38">
        <f t="shared" si="4"/>
        <v>1</v>
      </c>
      <c r="K53" s="39" t="s">
        <v>41</v>
      </c>
      <c r="L53" s="39" t="s">
        <v>4</v>
      </c>
      <c r="M53" s="68"/>
      <c r="N53" s="36"/>
      <c r="O53" s="36"/>
      <c r="P53" s="41"/>
      <c r="Q53" s="36"/>
      <c r="R53" s="36"/>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2">
        <f t="shared" si="5"/>
        <v>2240.5</v>
      </c>
      <c r="BB53" s="43">
        <f t="shared" si="6"/>
        <v>2240.5</v>
      </c>
      <c r="BC53" s="32" t="str">
        <f t="shared" si="7"/>
        <v>INR  Two Thousand Two Hundred &amp; Forty  and Paise Fifty Only</v>
      </c>
      <c r="IA53" s="33">
        <v>36.1</v>
      </c>
      <c r="IB53" s="71" t="s">
        <v>145</v>
      </c>
      <c r="IC53" s="33" t="s">
        <v>96</v>
      </c>
      <c r="ID53" s="33">
        <v>19</v>
      </c>
      <c r="IE53" s="34" t="s">
        <v>39</v>
      </c>
      <c r="IF53" s="34" t="s">
        <v>44</v>
      </c>
      <c r="IG53" s="34" t="s">
        <v>63</v>
      </c>
      <c r="IH53" s="34">
        <v>10</v>
      </c>
      <c r="II53" s="34" t="s">
        <v>39</v>
      </c>
    </row>
    <row r="54" spans="1:243" s="33" customFormat="1" ht="102.75" customHeight="1">
      <c r="A54" s="86">
        <v>37</v>
      </c>
      <c r="B54" s="84" t="s">
        <v>245</v>
      </c>
      <c r="C54" s="85" t="s">
        <v>97</v>
      </c>
      <c r="D54" s="83">
        <v>2</v>
      </c>
      <c r="E54" s="83" t="s">
        <v>39</v>
      </c>
      <c r="F54" s="83">
        <v>623.5</v>
      </c>
      <c r="G54" s="73"/>
      <c r="H54" s="47"/>
      <c r="I54" s="35" t="s">
        <v>40</v>
      </c>
      <c r="J54" s="38">
        <f t="shared" si="4"/>
        <v>1</v>
      </c>
      <c r="K54" s="39" t="s">
        <v>41</v>
      </c>
      <c r="L54" s="39" t="s">
        <v>4</v>
      </c>
      <c r="M54" s="68"/>
      <c r="N54" s="36"/>
      <c r="O54" s="36"/>
      <c r="P54" s="41"/>
      <c r="Q54" s="36"/>
      <c r="R54" s="36"/>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2">
        <f t="shared" si="5"/>
        <v>1247</v>
      </c>
      <c r="BB54" s="43">
        <f t="shared" si="6"/>
        <v>1247</v>
      </c>
      <c r="BC54" s="32" t="str">
        <f t="shared" si="7"/>
        <v>INR  One Thousand Two Hundred &amp; Forty Seven  Only</v>
      </c>
      <c r="IA54" s="33">
        <v>36.2</v>
      </c>
      <c r="IB54" s="71" t="s">
        <v>146</v>
      </c>
      <c r="IC54" s="33" t="s">
        <v>97</v>
      </c>
      <c r="ID54" s="33">
        <v>19</v>
      </c>
      <c r="IE54" s="34" t="s">
        <v>39</v>
      </c>
      <c r="IF54" s="34" t="s">
        <v>44</v>
      </c>
      <c r="IG54" s="34" t="s">
        <v>63</v>
      </c>
      <c r="IH54" s="34">
        <v>10</v>
      </c>
      <c r="II54" s="34" t="s">
        <v>39</v>
      </c>
    </row>
    <row r="55" spans="1:243" s="33" customFormat="1" ht="65.25" customHeight="1">
      <c r="A55" s="86">
        <v>38</v>
      </c>
      <c r="B55" s="84" t="s">
        <v>246</v>
      </c>
      <c r="C55" s="85" t="s">
        <v>98</v>
      </c>
      <c r="D55" s="83">
        <v>6</v>
      </c>
      <c r="E55" s="83" t="s">
        <v>247</v>
      </c>
      <c r="F55" s="83">
        <v>284.9</v>
      </c>
      <c r="G55" s="73"/>
      <c r="H55" s="47"/>
      <c r="I55" s="35" t="s">
        <v>40</v>
      </c>
      <c r="J55" s="38">
        <f t="shared" si="4"/>
        <v>1</v>
      </c>
      <c r="K55" s="39" t="s">
        <v>41</v>
      </c>
      <c r="L55" s="39" t="s">
        <v>4</v>
      </c>
      <c r="M55" s="68"/>
      <c r="N55" s="36"/>
      <c r="O55" s="36"/>
      <c r="P55" s="41"/>
      <c r="Q55" s="36"/>
      <c r="R55" s="36"/>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2">
        <f t="shared" si="5"/>
        <v>1709.4</v>
      </c>
      <c r="BB55" s="43">
        <f t="shared" si="6"/>
        <v>1709.4</v>
      </c>
      <c r="BC55" s="32" t="str">
        <f t="shared" si="7"/>
        <v>INR  One Thousand Seven Hundred &amp; Nine  and Paise Forty Only</v>
      </c>
      <c r="IA55" s="33">
        <v>37.1</v>
      </c>
      <c r="IB55" s="71" t="s">
        <v>159</v>
      </c>
      <c r="IC55" s="33" t="s">
        <v>98</v>
      </c>
      <c r="ID55" s="33">
        <v>20</v>
      </c>
      <c r="IE55" s="34" t="s">
        <v>39</v>
      </c>
      <c r="IF55" s="34" t="s">
        <v>44</v>
      </c>
      <c r="IG55" s="34" t="s">
        <v>63</v>
      </c>
      <c r="IH55" s="34">
        <v>10</v>
      </c>
      <c r="II55" s="34" t="s">
        <v>39</v>
      </c>
    </row>
    <row r="56" spans="1:243" s="33" customFormat="1" ht="33" customHeight="1">
      <c r="A56" s="86">
        <v>38.2</v>
      </c>
      <c r="B56" s="84" t="s">
        <v>248</v>
      </c>
      <c r="C56" s="85" t="s">
        <v>99</v>
      </c>
      <c r="D56" s="83">
        <v>10</v>
      </c>
      <c r="E56" s="83" t="s">
        <v>247</v>
      </c>
      <c r="F56" s="83">
        <v>438</v>
      </c>
      <c r="G56" s="73"/>
      <c r="H56" s="47"/>
      <c r="I56" s="35" t="s">
        <v>40</v>
      </c>
      <c r="J56" s="38">
        <f t="shared" si="4"/>
        <v>1</v>
      </c>
      <c r="K56" s="39" t="s">
        <v>41</v>
      </c>
      <c r="L56" s="39" t="s">
        <v>4</v>
      </c>
      <c r="M56" s="68"/>
      <c r="N56" s="36"/>
      <c r="O56" s="36"/>
      <c r="P56" s="41"/>
      <c r="Q56" s="36"/>
      <c r="R56" s="36"/>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2">
        <f t="shared" si="5"/>
        <v>4380</v>
      </c>
      <c r="BB56" s="43">
        <f t="shared" si="6"/>
        <v>4380</v>
      </c>
      <c r="BC56" s="32" t="str">
        <f t="shared" si="7"/>
        <v>INR  Four Thousand Three Hundred &amp; Eighty  Only</v>
      </c>
      <c r="IA56" s="33">
        <v>37.2</v>
      </c>
      <c r="IB56" s="71" t="s">
        <v>160</v>
      </c>
      <c r="IC56" s="33" t="s">
        <v>99</v>
      </c>
      <c r="ID56" s="33">
        <v>22</v>
      </c>
      <c r="IE56" s="34" t="s">
        <v>39</v>
      </c>
      <c r="IF56" s="34" t="s">
        <v>44</v>
      </c>
      <c r="IG56" s="34" t="s">
        <v>63</v>
      </c>
      <c r="IH56" s="34">
        <v>10</v>
      </c>
      <c r="II56" s="34" t="s">
        <v>39</v>
      </c>
    </row>
    <row r="57" spans="1:243" s="33" customFormat="1" ht="40.5" customHeight="1">
      <c r="A57" s="86">
        <v>39</v>
      </c>
      <c r="B57" s="84" t="s">
        <v>249</v>
      </c>
      <c r="C57" s="85" t="s">
        <v>100</v>
      </c>
      <c r="D57" s="83">
        <v>3</v>
      </c>
      <c r="E57" s="83" t="s">
        <v>39</v>
      </c>
      <c r="F57" s="83">
        <v>418.95</v>
      </c>
      <c r="G57" s="73"/>
      <c r="H57" s="47"/>
      <c r="I57" s="35" t="s">
        <v>40</v>
      </c>
      <c r="J57" s="38">
        <f t="shared" si="4"/>
        <v>1</v>
      </c>
      <c r="K57" s="39" t="s">
        <v>41</v>
      </c>
      <c r="L57" s="39" t="s">
        <v>4</v>
      </c>
      <c r="M57" s="68"/>
      <c r="N57" s="36"/>
      <c r="O57" s="36"/>
      <c r="P57" s="41"/>
      <c r="Q57" s="36"/>
      <c r="R57" s="36"/>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2">
        <f t="shared" si="5"/>
        <v>1256.85</v>
      </c>
      <c r="BB57" s="43">
        <f t="shared" si="6"/>
        <v>1256.85</v>
      </c>
      <c r="BC57" s="32" t="str">
        <f t="shared" si="7"/>
        <v>INR  One Thousand Two Hundred &amp; Fifty Six  and Paise Eighty Five Only</v>
      </c>
      <c r="IA57" s="33">
        <v>38</v>
      </c>
      <c r="IB57" s="71" t="s">
        <v>161</v>
      </c>
      <c r="IC57" s="33" t="s">
        <v>100</v>
      </c>
      <c r="ID57" s="33">
        <v>19</v>
      </c>
      <c r="IE57" s="34" t="s">
        <v>39</v>
      </c>
      <c r="IF57" s="34" t="s">
        <v>44</v>
      </c>
      <c r="IG57" s="34" t="s">
        <v>63</v>
      </c>
      <c r="IH57" s="34">
        <v>10</v>
      </c>
      <c r="II57" s="34" t="s">
        <v>39</v>
      </c>
    </row>
    <row r="58" spans="1:243" s="33" customFormat="1" ht="57" customHeight="1">
      <c r="A58" s="86">
        <v>40</v>
      </c>
      <c r="B58" s="84" t="s">
        <v>250</v>
      </c>
      <c r="C58" s="85" t="s">
        <v>101</v>
      </c>
      <c r="D58" s="83">
        <v>3</v>
      </c>
      <c r="E58" s="83" t="s">
        <v>39</v>
      </c>
      <c r="F58" s="83">
        <v>606.25</v>
      </c>
      <c r="G58" s="73"/>
      <c r="H58" s="47"/>
      <c r="I58" s="35" t="s">
        <v>40</v>
      </c>
      <c r="J58" s="38">
        <f aca="true" t="shared" si="8" ref="J58:J74">IF(I58="Less(-)",-1,1)</f>
        <v>1</v>
      </c>
      <c r="K58" s="39" t="s">
        <v>41</v>
      </c>
      <c r="L58" s="39" t="s">
        <v>4</v>
      </c>
      <c r="M58" s="68"/>
      <c r="N58" s="36"/>
      <c r="O58" s="36"/>
      <c r="P58" s="41"/>
      <c r="Q58" s="36"/>
      <c r="R58" s="36"/>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2">
        <f aca="true" t="shared" si="9" ref="BA58:BA74">total_amount_ba($B$2,$D$2,D58,F58,J58,K58,M58)</f>
        <v>1818.75</v>
      </c>
      <c r="BB58" s="43">
        <f aca="true" t="shared" si="10" ref="BB58:BB74">BA58+SUM(N58:AZ58)</f>
        <v>1818.75</v>
      </c>
      <c r="BC58" s="32" t="str">
        <f aca="true" t="shared" si="11" ref="BC58:BC74">SpellNumber(L58,BB58)</f>
        <v>INR  One Thousand Eight Hundred &amp; Eighteen  and Paise Seventy Five Only</v>
      </c>
      <c r="IA58" s="33">
        <v>39</v>
      </c>
      <c r="IB58" s="71" t="s">
        <v>162</v>
      </c>
      <c r="IC58" s="33" t="s">
        <v>101</v>
      </c>
      <c r="ID58" s="33">
        <v>20</v>
      </c>
      <c r="IE58" s="34" t="s">
        <v>39</v>
      </c>
      <c r="IF58" s="34" t="s">
        <v>44</v>
      </c>
      <c r="IG58" s="34" t="s">
        <v>63</v>
      </c>
      <c r="IH58" s="34">
        <v>10</v>
      </c>
      <c r="II58" s="34" t="s">
        <v>39</v>
      </c>
    </row>
    <row r="59" spans="1:243" s="33" customFormat="1" ht="36.75" customHeight="1">
      <c r="A59" s="86">
        <v>41</v>
      </c>
      <c r="B59" s="84" t="s">
        <v>251</v>
      </c>
      <c r="C59" s="85" t="s">
        <v>102</v>
      </c>
      <c r="D59" s="83">
        <v>2</v>
      </c>
      <c r="E59" s="83" t="s">
        <v>39</v>
      </c>
      <c r="F59" s="83">
        <v>111.75</v>
      </c>
      <c r="G59" s="73"/>
      <c r="H59" s="47"/>
      <c r="I59" s="35" t="s">
        <v>40</v>
      </c>
      <c r="J59" s="38">
        <f t="shared" si="8"/>
        <v>1</v>
      </c>
      <c r="K59" s="39" t="s">
        <v>41</v>
      </c>
      <c r="L59" s="39" t="s">
        <v>4</v>
      </c>
      <c r="M59" s="68"/>
      <c r="N59" s="36"/>
      <c r="O59" s="36"/>
      <c r="P59" s="41"/>
      <c r="Q59" s="36"/>
      <c r="R59" s="36"/>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2">
        <f t="shared" si="9"/>
        <v>223.5</v>
      </c>
      <c r="BB59" s="43">
        <f t="shared" si="10"/>
        <v>223.5</v>
      </c>
      <c r="BC59" s="32" t="str">
        <f t="shared" si="11"/>
        <v>INR  Two Hundred &amp; Twenty Three  and Paise Fifty Only</v>
      </c>
      <c r="IA59" s="33">
        <v>40</v>
      </c>
      <c r="IB59" s="71" t="s">
        <v>163</v>
      </c>
      <c r="IC59" s="33" t="s">
        <v>102</v>
      </c>
      <c r="ID59" s="33">
        <v>10</v>
      </c>
      <c r="IE59" s="34" t="s">
        <v>39</v>
      </c>
      <c r="IF59" s="34" t="s">
        <v>44</v>
      </c>
      <c r="IG59" s="34" t="s">
        <v>63</v>
      </c>
      <c r="IH59" s="34">
        <v>10</v>
      </c>
      <c r="II59" s="34" t="s">
        <v>39</v>
      </c>
    </row>
    <row r="60" spans="1:243" s="33" customFormat="1" ht="104.25" customHeight="1">
      <c r="A60" s="86">
        <v>42</v>
      </c>
      <c r="B60" s="84" t="s">
        <v>252</v>
      </c>
      <c r="C60" s="85" t="s">
        <v>103</v>
      </c>
      <c r="D60" s="83">
        <v>21</v>
      </c>
      <c r="E60" s="83" t="s">
        <v>202</v>
      </c>
      <c r="F60" s="83">
        <v>1030.3</v>
      </c>
      <c r="G60" s="73"/>
      <c r="H60" s="47"/>
      <c r="I60" s="35" t="s">
        <v>40</v>
      </c>
      <c r="J60" s="38">
        <f t="shared" si="8"/>
        <v>1</v>
      </c>
      <c r="K60" s="39" t="s">
        <v>41</v>
      </c>
      <c r="L60" s="39" t="s">
        <v>4</v>
      </c>
      <c r="M60" s="68"/>
      <c r="N60" s="36"/>
      <c r="O60" s="36"/>
      <c r="P60" s="41"/>
      <c r="Q60" s="36"/>
      <c r="R60" s="36"/>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2">
        <f t="shared" si="9"/>
        <v>21636.3</v>
      </c>
      <c r="BB60" s="43">
        <f t="shared" si="10"/>
        <v>21636.3</v>
      </c>
      <c r="BC60" s="32" t="str">
        <f t="shared" si="11"/>
        <v>INR  Twenty One Thousand Six Hundred &amp; Thirty Six  and Paise Thirty Only</v>
      </c>
      <c r="IA60" s="33">
        <v>41</v>
      </c>
      <c r="IB60" s="71" t="s">
        <v>164</v>
      </c>
      <c r="IC60" s="33" t="s">
        <v>103</v>
      </c>
      <c r="ID60" s="33">
        <v>10</v>
      </c>
      <c r="IE60" s="34" t="s">
        <v>39</v>
      </c>
      <c r="IF60" s="34" t="s">
        <v>44</v>
      </c>
      <c r="IG60" s="34" t="s">
        <v>63</v>
      </c>
      <c r="IH60" s="34">
        <v>10</v>
      </c>
      <c r="II60" s="34" t="s">
        <v>39</v>
      </c>
    </row>
    <row r="61" spans="1:243" s="33" customFormat="1" ht="83.25" customHeight="1">
      <c r="A61" s="86">
        <v>43</v>
      </c>
      <c r="B61" s="84" t="s">
        <v>253</v>
      </c>
      <c r="C61" s="85" t="s">
        <v>104</v>
      </c>
      <c r="D61" s="83">
        <v>5</v>
      </c>
      <c r="E61" s="83" t="s">
        <v>202</v>
      </c>
      <c r="F61" s="83">
        <v>926.9</v>
      </c>
      <c r="G61" s="73"/>
      <c r="H61" s="47"/>
      <c r="I61" s="35" t="s">
        <v>40</v>
      </c>
      <c r="J61" s="38">
        <f t="shared" si="8"/>
        <v>1</v>
      </c>
      <c r="K61" s="39" t="s">
        <v>41</v>
      </c>
      <c r="L61" s="39" t="s">
        <v>4</v>
      </c>
      <c r="M61" s="68"/>
      <c r="N61" s="36"/>
      <c r="O61" s="36"/>
      <c r="P61" s="41"/>
      <c r="Q61" s="36"/>
      <c r="R61" s="36"/>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2">
        <f t="shared" si="9"/>
        <v>4634.5</v>
      </c>
      <c r="BB61" s="43">
        <f t="shared" si="10"/>
        <v>4634.5</v>
      </c>
      <c r="BC61" s="32" t="str">
        <f t="shared" si="11"/>
        <v>INR  Four Thousand Six Hundred &amp; Thirty Four  and Paise Fifty Only</v>
      </c>
      <c r="IA61" s="33">
        <v>42</v>
      </c>
      <c r="IB61" s="71" t="s">
        <v>165</v>
      </c>
      <c r="IC61" s="33" t="s">
        <v>104</v>
      </c>
      <c r="ID61" s="33">
        <v>10</v>
      </c>
      <c r="IE61" s="34" t="s">
        <v>39</v>
      </c>
      <c r="IF61" s="34" t="s">
        <v>44</v>
      </c>
      <c r="IG61" s="34" t="s">
        <v>63</v>
      </c>
      <c r="IH61" s="34">
        <v>10</v>
      </c>
      <c r="II61" s="34" t="s">
        <v>39</v>
      </c>
    </row>
    <row r="62" spans="1:243" s="33" customFormat="1" ht="66.75" customHeight="1">
      <c r="A62" s="86">
        <v>44</v>
      </c>
      <c r="B62" s="84" t="s">
        <v>254</v>
      </c>
      <c r="C62" s="85" t="s">
        <v>105</v>
      </c>
      <c r="D62" s="83">
        <v>341</v>
      </c>
      <c r="E62" s="83" t="s">
        <v>255</v>
      </c>
      <c r="F62" s="83">
        <v>143.45</v>
      </c>
      <c r="G62" s="73"/>
      <c r="H62" s="47"/>
      <c r="I62" s="35" t="s">
        <v>40</v>
      </c>
      <c r="J62" s="38">
        <f t="shared" si="8"/>
        <v>1</v>
      </c>
      <c r="K62" s="39" t="s">
        <v>41</v>
      </c>
      <c r="L62" s="39" t="s">
        <v>4</v>
      </c>
      <c r="M62" s="68"/>
      <c r="N62" s="36"/>
      <c r="O62" s="36"/>
      <c r="P62" s="41"/>
      <c r="Q62" s="36"/>
      <c r="R62" s="36"/>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2">
        <f t="shared" si="9"/>
        <v>48916.45</v>
      </c>
      <c r="BB62" s="43">
        <f t="shared" si="10"/>
        <v>48916.45</v>
      </c>
      <c r="BC62" s="32" t="str">
        <f t="shared" si="11"/>
        <v>INR  Forty Eight Thousand Nine Hundred &amp; Sixteen  and Paise Forty Five Only</v>
      </c>
      <c r="IA62" s="33">
        <v>43</v>
      </c>
      <c r="IB62" s="71" t="s">
        <v>166</v>
      </c>
      <c r="IC62" s="33" t="s">
        <v>105</v>
      </c>
      <c r="ID62" s="33">
        <v>10</v>
      </c>
      <c r="IE62" s="34" t="s">
        <v>39</v>
      </c>
      <c r="IF62" s="34" t="s">
        <v>44</v>
      </c>
      <c r="IG62" s="34" t="s">
        <v>63</v>
      </c>
      <c r="IH62" s="34">
        <v>10</v>
      </c>
      <c r="II62" s="34" t="s">
        <v>39</v>
      </c>
    </row>
    <row r="63" spans="1:243" s="33" customFormat="1" ht="74.25" customHeight="1">
      <c r="A63" s="86">
        <v>45</v>
      </c>
      <c r="B63" s="84" t="s">
        <v>256</v>
      </c>
      <c r="C63" s="85" t="s">
        <v>106</v>
      </c>
      <c r="D63" s="83">
        <v>11</v>
      </c>
      <c r="E63" s="83" t="s">
        <v>202</v>
      </c>
      <c r="F63" s="83">
        <v>2756.35</v>
      </c>
      <c r="G63" s="73"/>
      <c r="H63" s="47"/>
      <c r="I63" s="35" t="s">
        <v>40</v>
      </c>
      <c r="J63" s="38">
        <f t="shared" si="8"/>
        <v>1</v>
      </c>
      <c r="K63" s="39" t="s">
        <v>41</v>
      </c>
      <c r="L63" s="39" t="s">
        <v>4</v>
      </c>
      <c r="M63" s="68"/>
      <c r="N63" s="36"/>
      <c r="O63" s="36"/>
      <c r="P63" s="41"/>
      <c r="Q63" s="36"/>
      <c r="R63" s="36"/>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2">
        <f t="shared" si="9"/>
        <v>30319.85</v>
      </c>
      <c r="BB63" s="43">
        <f t="shared" si="10"/>
        <v>30319.85</v>
      </c>
      <c r="BC63" s="32" t="str">
        <f t="shared" si="11"/>
        <v>INR  Thirty Thousand Three Hundred &amp; Nineteen  and Paise Eighty Five Only</v>
      </c>
      <c r="IA63" s="33">
        <v>44.1</v>
      </c>
      <c r="IB63" s="71" t="s">
        <v>167</v>
      </c>
      <c r="IC63" s="33" t="s">
        <v>106</v>
      </c>
      <c r="ID63" s="33">
        <v>102</v>
      </c>
      <c r="IE63" s="34" t="s">
        <v>148</v>
      </c>
      <c r="IF63" s="34" t="s">
        <v>44</v>
      </c>
      <c r="IG63" s="34" t="s">
        <v>63</v>
      </c>
      <c r="IH63" s="34">
        <v>10</v>
      </c>
      <c r="II63" s="34" t="s">
        <v>39</v>
      </c>
    </row>
    <row r="64" spans="1:243" s="33" customFormat="1" ht="69" customHeight="1">
      <c r="A64" s="86">
        <v>46</v>
      </c>
      <c r="B64" s="84" t="s">
        <v>257</v>
      </c>
      <c r="C64" s="85" t="s">
        <v>107</v>
      </c>
      <c r="D64" s="83">
        <v>23</v>
      </c>
      <c r="E64" s="83" t="s">
        <v>202</v>
      </c>
      <c r="F64" s="83">
        <v>177.15</v>
      </c>
      <c r="G64" s="73"/>
      <c r="H64" s="47"/>
      <c r="I64" s="35" t="s">
        <v>40</v>
      </c>
      <c r="J64" s="38">
        <f t="shared" si="8"/>
        <v>1</v>
      </c>
      <c r="K64" s="39" t="s">
        <v>41</v>
      </c>
      <c r="L64" s="39" t="s">
        <v>4</v>
      </c>
      <c r="M64" s="68"/>
      <c r="N64" s="36"/>
      <c r="O64" s="36"/>
      <c r="P64" s="41"/>
      <c r="Q64" s="36"/>
      <c r="R64" s="36"/>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2">
        <f t="shared" si="9"/>
        <v>4074.45</v>
      </c>
      <c r="BB64" s="43">
        <f t="shared" si="10"/>
        <v>4074.45</v>
      </c>
      <c r="BC64" s="32" t="str">
        <f t="shared" si="11"/>
        <v>INR  Four Thousand  &amp;Seventy Four  and Paise Forty Five Only</v>
      </c>
      <c r="IA64" s="33">
        <v>44.2</v>
      </c>
      <c r="IB64" s="71" t="s">
        <v>168</v>
      </c>
      <c r="IC64" s="33" t="s">
        <v>107</v>
      </c>
      <c r="ID64" s="33">
        <v>50</v>
      </c>
      <c r="IE64" s="34" t="s">
        <v>148</v>
      </c>
      <c r="IF64" s="34" t="s">
        <v>44</v>
      </c>
      <c r="IG64" s="34" t="s">
        <v>63</v>
      </c>
      <c r="IH64" s="34">
        <v>10</v>
      </c>
      <c r="II64" s="34" t="s">
        <v>39</v>
      </c>
    </row>
    <row r="65" spans="1:243" s="33" customFormat="1" ht="78" customHeight="1">
      <c r="A65" s="86">
        <v>47</v>
      </c>
      <c r="B65" s="84" t="s">
        <v>258</v>
      </c>
      <c r="C65" s="85" t="s">
        <v>108</v>
      </c>
      <c r="D65" s="83">
        <v>7</v>
      </c>
      <c r="E65" s="83" t="s">
        <v>39</v>
      </c>
      <c r="F65" s="83">
        <v>59.65</v>
      </c>
      <c r="G65" s="73"/>
      <c r="H65" s="47"/>
      <c r="I65" s="35" t="s">
        <v>40</v>
      </c>
      <c r="J65" s="38">
        <f t="shared" si="8"/>
        <v>1</v>
      </c>
      <c r="K65" s="39" t="s">
        <v>41</v>
      </c>
      <c r="L65" s="39" t="s">
        <v>4</v>
      </c>
      <c r="M65" s="68"/>
      <c r="N65" s="36"/>
      <c r="O65" s="36"/>
      <c r="P65" s="41"/>
      <c r="Q65" s="36"/>
      <c r="R65" s="36"/>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2">
        <f t="shared" si="9"/>
        <v>417.55</v>
      </c>
      <c r="BB65" s="43">
        <f t="shared" si="10"/>
        <v>417.55</v>
      </c>
      <c r="BC65" s="32" t="str">
        <f t="shared" si="11"/>
        <v>INR  Four Hundred &amp; Seventeen  and Paise Fifty Five Only</v>
      </c>
      <c r="IA65" s="33">
        <v>45</v>
      </c>
      <c r="IB65" s="71" t="s">
        <v>169</v>
      </c>
      <c r="IC65" s="33" t="s">
        <v>108</v>
      </c>
      <c r="ID65" s="33">
        <v>10</v>
      </c>
      <c r="IE65" s="34" t="s">
        <v>39</v>
      </c>
      <c r="IF65" s="34" t="s">
        <v>44</v>
      </c>
      <c r="IG65" s="34" t="s">
        <v>63</v>
      </c>
      <c r="IH65" s="34">
        <v>10</v>
      </c>
      <c r="II65" s="34" t="s">
        <v>39</v>
      </c>
    </row>
    <row r="66" spans="1:243" s="33" customFormat="1" ht="69.75" customHeight="1">
      <c r="A66" s="86">
        <v>48</v>
      </c>
      <c r="B66" s="84" t="s">
        <v>259</v>
      </c>
      <c r="C66" s="85" t="s">
        <v>109</v>
      </c>
      <c r="D66" s="83">
        <v>2</v>
      </c>
      <c r="E66" s="83" t="s">
        <v>39</v>
      </c>
      <c r="F66" s="83">
        <v>103.55</v>
      </c>
      <c r="G66" s="73"/>
      <c r="H66" s="47"/>
      <c r="I66" s="35" t="s">
        <v>40</v>
      </c>
      <c r="J66" s="38">
        <f t="shared" si="8"/>
        <v>1</v>
      </c>
      <c r="K66" s="39" t="s">
        <v>41</v>
      </c>
      <c r="L66" s="39" t="s">
        <v>4</v>
      </c>
      <c r="M66" s="68"/>
      <c r="N66" s="36"/>
      <c r="O66" s="36"/>
      <c r="P66" s="41"/>
      <c r="Q66" s="36"/>
      <c r="R66" s="36"/>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2">
        <f t="shared" si="9"/>
        <v>207.1</v>
      </c>
      <c r="BB66" s="43">
        <f t="shared" si="10"/>
        <v>207.1</v>
      </c>
      <c r="BC66" s="32" t="str">
        <f t="shared" si="11"/>
        <v>INR  Two Hundred &amp; Seven  and Paise Ten Only</v>
      </c>
      <c r="IA66" s="33">
        <v>46.1</v>
      </c>
      <c r="IB66" s="71" t="s">
        <v>170</v>
      </c>
      <c r="IC66" s="33" t="s">
        <v>109</v>
      </c>
      <c r="ID66" s="33">
        <v>4</v>
      </c>
      <c r="IE66" s="34" t="s">
        <v>39</v>
      </c>
      <c r="IF66" s="34" t="s">
        <v>44</v>
      </c>
      <c r="IG66" s="34" t="s">
        <v>63</v>
      </c>
      <c r="IH66" s="34">
        <v>10</v>
      </c>
      <c r="II66" s="34" t="s">
        <v>39</v>
      </c>
    </row>
    <row r="67" spans="1:243" s="33" customFormat="1" ht="85.5" customHeight="1">
      <c r="A67" s="86">
        <v>49</v>
      </c>
      <c r="B67" s="84" t="s">
        <v>260</v>
      </c>
      <c r="C67" s="85" t="s">
        <v>110</v>
      </c>
      <c r="D67" s="83">
        <v>9</v>
      </c>
      <c r="E67" s="83" t="s">
        <v>39</v>
      </c>
      <c r="F67" s="83">
        <v>257.15</v>
      </c>
      <c r="G67" s="73"/>
      <c r="H67" s="47"/>
      <c r="I67" s="35" t="s">
        <v>40</v>
      </c>
      <c r="J67" s="38">
        <f t="shared" si="8"/>
        <v>1</v>
      </c>
      <c r="K67" s="39" t="s">
        <v>41</v>
      </c>
      <c r="L67" s="39" t="s">
        <v>4</v>
      </c>
      <c r="M67" s="68"/>
      <c r="N67" s="36"/>
      <c r="O67" s="36"/>
      <c r="P67" s="41"/>
      <c r="Q67" s="36"/>
      <c r="R67" s="36"/>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2">
        <f t="shared" si="9"/>
        <v>2314.35</v>
      </c>
      <c r="BB67" s="43">
        <f t="shared" si="10"/>
        <v>2314.35</v>
      </c>
      <c r="BC67" s="32" t="str">
        <f t="shared" si="11"/>
        <v>INR  Two Thousand Three Hundred &amp; Fourteen  and Paise Thirty Five Only</v>
      </c>
      <c r="IA67" s="33">
        <v>46.2</v>
      </c>
      <c r="IB67" s="71" t="s">
        <v>171</v>
      </c>
      <c r="IC67" s="33" t="s">
        <v>110</v>
      </c>
      <c r="ID67" s="33">
        <v>4</v>
      </c>
      <c r="IE67" s="34" t="s">
        <v>39</v>
      </c>
      <c r="IF67" s="34" t="s">
        <v>44</v>
      </c>
      <c r="IG67" s="34" t="s">
        <v>63</v>
      </c>
      <c r="IH67" s="34">
        <v>10</v>
      </c>
      <c r="II67" s="34" t="s">
        <v>39</v>
      </c>
    </row>
    <row r="68" spans="1:243" s="33" customFormat="1" ht="269.25" customHeight="1">
      <c r="A68" s="86">
        <v>50</v>
      </c>
      <c r="B68" s="84" t="s">
        <v>261</v>
      </c>
      <c r="C68" s="85" t="s">
        <v>111</v>
      </c>
      <c r="D68" s="83">
        <v>6</v>
      </c>
      <c r="E68" s="83" t="s">
        <v>71</v>
      </c>
      <c r="F68" s="83">
        <v>6478.75</v>
      </c>
      <c r="G68" s="73"/>
      <c r="H68" s="47"/>
      <c r="I68" s="35" t="s">
        <v>40</v>
      </c>
      <c r="J68" s="38">
        <f t="shared" si="8"/>
        <v>1</v>
      </c>
      <c r="K68" s="39" t="s">
        <v>41</v>
      </c>
      <c r="L68" s="39" t="s">
        <v>4</v>
      </c>
      <c r="M68" s="68"/>
      <c r="N68" s="36"/>
      <c r="O68" s="36"/>
      <c r="P68" s="41"/>
      <c r="Q68" s="36"/>
      <c r="R68" s="36"/>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2">
        <f t="shared" si="9"/>
        <v>38872.5</v>
      </c>
      <c r="BB68" s="43">
        <f t="shared" si="10"/>
        <v>38872.5</v>
      </c>
      <c r="BC68" s="32" t="str">
        <f t="shared" si="11"/>
        <v>INR  Thirty Eight Thousand Eight Hundred &amp; Seventy Two  and Paise Fifty Only</v>
      </c>
      <c r="IA68" s="33">
        <v>47</v>
      </c>
      <c r="IB68" s="71" t="s">
        <v>172</v>
      </c>
      <c r="IC68" s="33" t="s">
        <v>111</v>
      </c>
      <c r="ID68" s="33">
        <v>87</v>
      </c>
      <c r="IE68" s="34" t="s">
        <v>147</v>
      </c>
      <c r="IF68" s="34" t="s">
        <v>44</v>
      </c>
      <c r="IG68" s="34" t="s">
        <v>63</v>
      </c>
      <c r="IH68" s="34">
        <v>10</v>
      </c>
      <c r="II68" s="34" t="s">
        <v>39</v>
      </c>
    </row>
    <row r="69" spans="1:243" s="33" customFormat="1" ht="408.75" customHeight="1">
      <c r="A69" s="86">
        <v>51</v>
      </c>
      <c r="B69" s="84" t="s">
        <v>262</v>
      </c>
      <c r="C69" s="85" t="s">
        <v>112</v>
      </c>
      <c r="D69" s="83">
        <v>8</v>
      </c>
      <c r="E69" s="83" t="s">
        <v>263</v>
      </c>
      <c r="F69" s="83">
        <v>8954.2</v>
      </c>
      <c r="G69" s="73"/>
      <c r="H69" s="47"/>
      <c r="I69" s="35" t="s">
        <v>40</v>
      </c>
      <c r="J69" s="38">
        <f t="shared" si="8"/>
        <v>1</v>
      </c>
      <c r="K69" s="39" t="s">
        <v>41</v>
      </c>
      <c r="L69" s="39" t="s">
        <v>4</v>
      </c>
      <c r="M69" s="68"/>
      <c r="N69" s="36"/>
      <c r="O69" s="36"/>
      <c r="P69" s="41"/>
      <c r="Q69" s="36"/>
      <c r="R69" s="36"/>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2">
        <f t="shared" si="9"/>
        <v>71633.6</v>
      </c>
      <c r="BB69" s="43">
        <f t="shared" si="10"/>
        <v>71633.6</v>
      </c>
      <c r="BC69" s="32" t="str">
        <f t="shared" si="11"/>
        <v>INR  Seventy One Thousand Six Hundred &amp; Thirty Three  and Paise Sixty Only</v>
      </c>
      <c r="IA69" s="33">
        <v>48.1</v>
      </c>
      <c r="IB69" s="71" t="s">
        <v>173</v>
      </c>
      <c r="IC69" s="33" t="s">
        <v>112</v>
      </c>
      <c r="ID69" s="33">
        <v>7</v>
      </c>
      <c r="IE69" s="34" t="s">
        <v>71</v>
      </c>
      <c r="IF69" s="34" t="s">
        <v>44</v>
      </c>
      <c r="IG69" s="34" t="s">
        <v>63</v>
      </c>
      <c r="IH69" s="34">
        <v>10</v>
      </c>
      <c r="II69" s="34" t="s">
        <v>39</v>
      </c>
    </row>
    <row r="70" spans="1:243" s="33" customFormat="1" ht="86.25" customHeight="1">
      <c r="A70" s="86">
        <v>52</v>
      </c>
      <c r="B70" s="84" t="s">
        <v>264</v>
      </c>
      <c r="C70" s="85" t="s">
        <v>113</v>
      </c>
      <c r="D70" s="83">
        <v>8</v>
      </c>
      <c r="E70" s="83" t="s">
        <v>71</v>
      </c>
      <c r="F70" s="83">
        <v>1296.4</v>
      </c>
      <c r="G70" s="73"/>
      <c r="H70" s="47"/>
      <c r="I70" s="35" t="s">
        <v>40</v>
      </c>
      <c r="J70" s="38">
        <f t="shared" si="8"/>
        <v>1</v>
      </c>
      <c r="K70" s="39" t="s">
        <v>41</v>
      </c>
      <c r="L70" s="39" t="s">
        <v>4</v>
      </c>
      <c r="M70" s="68"/>
      <c r="N70" s="36"/>
      <c r="O70" s="36"/>
      <c r="P70" s="41"/>
      <c r="Q70" s="36"/>
      <c r="R70" s="36"/>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2">
        <f t="shared" si="9"/>
        <v>10371.2</v>
      </c>
      <c r="BB70" s="43">
        <f t="shared" si="10"/>
        <v>10371.2</v>
      </c>
      <c r="BC70" s="32" t="str">
        <f t="shared" si="11"/>
        <v>INR  Ten Thousand Three Hundred &amp; Seventy One  and Paise Twenty Only</v>
      </c>
      <c r="IA70" s="33">
        <v>48.2</v>
      </c>
      <c r="IB70" s="71" t="s">
        <v>174</v>
      </c>
      <c r="IC70" s="33" t="s">
        <v>113</v>
      </c>
      <c r="ID70" s="33">
        <v>12</v>
      </c>
      <c r="IE70" s="34" t="s">
        <v>71</v>
      </c>
      <c r="IF70" s="34" t="s">
        <v>44</v>
      </c>
      <c r="IG70" s="34" t="s">
        <v>63</v>
      </c>
      <c r="IH70" s="34">
        <v>10</v>
      </c>
      <c r="II70" s="34" t="s">
        <v>39</v>
      </c>
    </row>
    <row r="71" spans="1:243" s="33" customFormat="1" ht="77.25" customHeight="1">
      <c r="A71" s="86">
        <v>53</v>
      </c>
      <c r="B71" s="84" t="s">
        <v>265</v>
      </c>
      <c r="C71" s="85" t="s">
        <v>114</v>
      </c>
      <c r="D71" s="83">
        <v>9</v>
      </c>
      <c r="E71" s="83" t="s">
        <v>71</v>
      </c>
      <c r="F71" s="83">
        <v>1001.5</v>
      </c>
      <c r="G71" s="73"/>
      <c r="H71" s="47"/>
      <c r="I71" s="35" t="s">
        <v>40</v>
      </c>
      <c r="J71" s="38">
        <f t="shared" si="8"/>
        <v>1</v>
      </c>
      <c r="K71" s="39" t="s">
        <v>41</v>
      </c>
      <c r="L71" s="39" t="s">
        <v>4</v>
      </c>
      <c r="M71" s="68"/>
      <c r="N71" s="36"/>
      <c r="O71" s="36"/>
      <c r="P71" s="41"/>
      <c r="Q71" s="36"/>
      <c r="R71" s="36"/>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2">
        <f t="shared" si="9"/>
        <v>9013.5</v>
      </c>
      <c r="BB71" s="43">
        <f t="shared" si="10"/>
        <v>9013.5</v>
      </c>
      <c r="BC71" s="32" t="str">
        <f t="shared" si="11"/>
        <v>INR  Nine Thousand  &amp;Thirteen  and Paise Fifty Only</v>
      </c>
      <c r="IA71" s="33">
        <v>48.3</v>
      </c>
      <c r="IB71" s="71" t="s">
        <v>175</v>
      </c>
      <c r="IC71" s="33" t="s">
        <v>114</v>
      </c>
      <c r="ID71" s="33">
        <v>15</v>
      </c>
      <c r="IE71" s="34" t="s">
        <v>71</v>
      </c>
      <c r="IF71" s="34" t="s">
        <v>44</v>
      </c>
      <c r="IG71" s="34" t="s">
        <v>63</v>
      </c>
      <c r="IH71" s="34">
        <v>10</v>
      </c>
      <c r="II71" s="34" t="s">
        <v>39</v>
      </c>
    </row>
    <row r="72" spans="1:243" s="33" customFormat="1" ht="59.25" customHeight="1">
      <c r="A72" s="86">
        <v>54</v>
      </c>
      <c r="B72" s="84" t="s">
        <v>266</v>
      </c>
      <c r="C72" s="85" t="s">
        <v>115</v>
      </c>
      <c r="D72" s="83">
        <v>134</v>
      </c>
      <c r="E72" s="83" t="s">
        <v>147</v>
      </c>
      <c r="F72" s="83">
        <v>165.3</v>
      </c>
      <c r="G72" s="73"/>
      <c r="H72" s="47"/>
      <c r="I72" s="35" t="s">
        <v>40</v>
      </c>
      <c r="J72" s="38">
        <f t="shared" si="8"/>
        <v>1</v>
      </c>
      <c r="K72" s="39" t="s">
        <v>41</v>
      </c>
      <c r="L72" s="39" t="s">
        <v>4</v>
      </c>
      <c r="M72" s="68"/>
      <c r="N72" s="36"/>
      <c r="O72" s="36"/>
      <c r="P72" s="41"/>
      <c r="Q72" s="36"/>
      <c r="R72" s="36"/>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2">
        <f t="shared" si="9"/>
        <v>22150.2</v>
      </c>
      <c r="BB72" s="43">
        <f t="shared" si="10"/>
        <v>22150.2</v>
      </c>
      <c r="BC72" s="32" t="str">
        <f t="shared" si="11"/>
        <v>INR  Twenty Two Thousand One Hundred &amp; Fifty  and Paise Twenty Only</v>
      </c>
      <c r="IA72" s="33">
        <v>48.4</v>
      </c>
      <c r="IB72" s="33" t="s">
        <v>176</v>
      </c>
      <c r="IC72" s="33" t="s">
        <v>115</v>
      </c>
      <c r="ID72" s="33">
        <v>6</v>
      </c>
      <c r="IE72" s="34" t="s">
        <v>71</v>
      </c>
      <c r="IF72" s="34" t="s">
        <v>44</v>
      </c>
      <c r="IG72" s="34" t="s">
        <v>63</v>
      </c>
      <c r="IH72" s="34">
        <v>10</v>
      </c>
      <c r="II72" s="34" t="s">
        <v>39</v>
      </c>
    </row>
    <row r="73" spans="1:243" s="33" customFormat="1" ht="195.75" customHeight="1">
      <c r="A73" s="86">
        <v>55</v>
      </c>
      <c r="B73" s="84" t="s">
        <v>267</v>
      </c>
      <c r="C73" s="85" t="s">
        <v>116</v>
      </c>
      <c r="D73" s="83">
        <v>108</v>
      </c>
      <c r="E73" s="83" t="s">
        <v>147</v>
      </c>
      <c r="F73" s="83">
        <v>423.95</v>
      </c>
      <c r="G73" s="73"/>
      <c r="H73" s="47"/>
      <c r="I73" s="35" t="s">
        <v>40</v>
      </c>
      <c r="J73" s="38">
        <f t="shared" si="8"/>
        <v>1</v>
      </c>
      <c r="K73" s="39" t="s">
        <v>41</v>
      </c>
      <c r="L73" s="39" t="s">
        <v>4</v>
      </c>
      <c r="M73" s="68"/>
      <c r="N73" s="36"/>
      <c r="O73" s="36"/>
      <c r="P73" s="41"/>
      <c r="Q73" s="36"/>
      <c r="R73" s="36"/>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2">
        <f t="shared" si="9"/>
        <v>45786.6</v>
      </c>
      <c r="BB73" s="43">
        <f t="shared" si="10"/>
        <v>45786.6</v>
      </c>
      <c r="BC73" s="32" t="str">
        <f t="shared" si="11"/>
        <v>INR  Forty Five Thousand Seven Hundred &amp; Eighty Six  and Paise Sixty Only</v>
      </c>
      <c r="IA73" s="33">
        <v>49</v>
      </c>
      <c r="IB73" s="71" t="s">
        <v>177</v>
      </c>
      <c r="IC73" s="33" t="s">
        <v>116</v>
      </c>
      <c r="ID73" s="33">
        <v>0.5</v>
      </c>
      <c r="IE73" s="34" t="s">
        <v>73</v>
      </c>
      <c r="IF73" s="34" t="s">
        <v>44</v>
      </c>
      <c r="IG73" s="34" t="s">
        <v>63</v>
      </c>
      <c r="IH73" s="34">
        <v>10</v>
      </c>
      <c r="II73" s="34" t="s">
        <v>39</v>
      </c>
    </row>
    <row r="74" spans="1:243" s="33" customFormat="1" ht="99" customHeight="1">
      <c r="A74" s="86">
        <v>56</v>
      </c>
      <c r="B74" s="84" t="s">
        <v>268</v>
      </c>
      <c r="C74" s="85" t="s">
        <v>117</v>
      </c>
      <c r="D74" s="83">
        <v>10</v>
      </c>
      <c r="E74" s="83" t="s">
        <v>71</v>
      </c>
      <c r="F74" s="83">
        <v>997.7</v>
      </c>
      <c r="G74" s="73"/>
      <c r="H74" s="47"/>
      <c r="I74" s="35" t="s">
        <v>40</v>
      </c>
      <c r="J74" s="38">
        <f t="shared" si="8"/>
        <v>1</v>
      </c>
      <c r="K74" s="39" t="s">
        <v>41</v>
      </c>
      <c r="L74" s="39" t="s">
        <v>4</v>
      </c>
      <c r="M74" s="68"/>
      <c r="N74" s="36"/>
      <c r="O74" s="36"/>
      <c r="P74" s="41"/>
      <c r="Q74" s="36"/>
      <c r="R74" s="36"/>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2">
        <f t="shared" si="9"/>
        <v>9977</v>
      </c>
      <c r="BB74" s="43">
        <f t="shared" si="10"/>
        <v>9977</v>
      </c>
      <c r="BC74" s="32" t="str">
        <f t="shared" si="11"/>
        <v>INR  Nine Thousand Nine Hundred &amp; Seventy Seven  Only</v>
      </c>
      <c r="IA74" s="33">
        <v>50</v>
      </c>
      <c r="IB74" s="71" t="s">
        <v>178</v>
      </c>
      <c r="IC74" s="33" t="s">
        <v>117</v>
      </c>
      <c r="ID74" s="33">
        <v>16</v>
      </c>
      <c r="IE74" s="34" t="s">
        <v>39</v>
      </c>
      <c r="IF74" s="34" t="s">
        <v>44</v>
      </c>
      <c r="IG74" s="34" t="s">
        <v>63</v>
      </c>
      <c r="IH74" s="34">
        <v>10</v>
      </c>
      <c r="II74" s="34" t="s">
        <v>39</v>
      </c>
    </row>
    <row r="75" spans="1:243" s="33" customFormat="1" ht="78.75" customHeight="1">
      <c r="A75" s="86">
        <v>57</v>
      </c>
      <c r="B75" s="84" t="s">
        <v>264</v>
      </c>
      <c r="C75" s="85" t="s">
        <v>118</v>
      </c>
      <c r="D75" s="83">
        <v>5</v>
      </c>
      <c r="E75" s="83" t="s">
        <v>71</v>
      </c>
      <c r="F75" s="83">
        <v>1296.4</v>
      </c>
      <c r="G75" s="73"/>
      <c r="H75" s="47"/>
      <c r="I75" s="35" t="s">
        <v>40</v>
      </c>
      <c r="J75" s="38">
        <f aca="true" t="shared" si="12" ref="J75:J82">IF(I75="Less(-)",-1,1)</f>
        <v>1</v>
      </c>
      <c r="K75" s="39" t="s">
        <v>41</v>
      </c>
      <c r="L75" s="39" t="s">
        <v>4</v>
      </c>
      <c r="M75" s="68"/>
      <c r="N75" s="36"/>
      <c r="O75" s="36"/>
      <c r="P75" s="41"/>
      <c r="Q75" s="36"/>
      <c r="R75" s="36"/>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2">
        <f aca="true" t="shared" si="13" ref="BA75:BA82">total_amount_ba($B$2,$D$2,D75,F75,J75,K75,M75)</f>
        <v>6482</v>
      </c>
      <c r="BB75" s="43">
        <f aca="true" t="shared" si="14" ref="BB75:BB82">BA75+SUM(N75:AZ75)</f>
        <v>6482</v>
      </c>
      <c r="BC75" s="32" t="str">
        <f aca="true" t="shared" si="15" ref="BC75:BC82">SpellNumber(L75,BB75)</f>
        <v>INR  Six Thousand Four Hundred &amp; Eighty Two  Only</v>
      </c>
      <c r="IA75" s="33">
        <v>51</v>
      </c>
      <c r="IB75" s="71" t="s">
        <v>179</v>
      </c>
      <c r="IC75" s="33" t="s">
        <v>118</v>
      </c>
      <c r="ID75" s="33">
        <v>9</v>
      </c>
      <c r="IE75" s="34" t="s">
        <v>71</v>
      </c>
      <c r="IF75" s="34" t="s">
        <v>44</v>
      </c>
      <c r="IG75" s="34" t="s">
        <v>63</v>
      </c>
      <c r="IH75" s="34">
        <v>10</v>
      </c>
      <c r="II75" s="34" t="s">
        <v>39</v>
      </c>
    </row>
    <row r="76" spans="1:243" s="33" customFormat="1" ht="72.75" customHeight="1">
      <c r="A76" s="86">
        <v>58</v>
      </c>
      <c r="B76" s="84" t="s">
        <v>269</v>
      </c>
      <c r="C76" s="85" t="s">
        <v>151</v>
      </c>
      <c r="D76" s="83">
        <v>4</v>
      </c>
      <c r="E76" s="83" t="s">
        <v>39</v>
      </c>
      <c r="F76" s="83">
        <v>59.65</v>
      </c>
      <c r="G76" s="73"/>
      <c r="H76" s="47"/>
      <c r="I76" s="35" t="s">
        <v>40</v>
      </c>
      <c r="J76" s="38">
        <f t="shared" si="12"/>
        <v>1</v>
      </c>
      <c r="K76" s="39" t="s">
        <v>41</v>
      </c>
      <c r="L76" s="39" t="s">
        <v>4</v>
      </c>
      <c r="M76" s="68"/>
      <c r="N76" s="36"/>
      <c r="O76" s="36"/>
      <c r="P76" s="41"/>
      <c r="Q76" s="36"/>
      <c r="R76" s="36"/>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2">
        <f t="shared" si="13"/>
        <v>238.6</v>
      </c>
      <c r="BB76" s="43">
        <f t="shared" si="14"/>
        <v>238.6</v>
      </c>
      <c r="BC76" s="32" t="str">
        <f t="shared" si="15"/>
        <v>INR  Two Hundred &amp; Thirty Eight  and Paise Sixty Only</v>
      </c>
      <c r="IA76" s="33">
        <v>52</v>
      </c>
      <c r="IB76" s="71" t="s">
        <v>180</v>
      </c>
      <c r="IC76" s="33" t="s">
        <v>151</v>
      </c>
      <c r="ID76" s="33">
        <v>25</v>
      </c>
      <c r="IE76" s="34" t="s">
        <v>71</v>
      </c>
      <c r="IF76" s="34" t="s">
        <v>44</v>
      </c>
      <c r="IG76" s="34" t="s">
        <v>63</v>
      </c>
      <c r="IH76" s="34">
        <v>10</v>
      </c>
      <c r="II76" s="34" t="s">
        <v>39</v>
      </c>
    </row>
    <row r="77" spans="1:243" s="33" customFormat="1" ht="46.5" customHeight="1">
      <c r="A77" s="86">
        <v>59</v>
      </c>
      <c r="B77" s="84" t="s">
        <v>270</v>
      </c>
      <c r="C77" s="85" t="s">
        <v>152</v>
      </c>
      <c r="D77" s="83">
        <v>2</v>
      </c>
      <c r="E77" s="83" t="s">
        <v>39</v>
      </c>
      <c r="F77" s="83">
        <v>458.55</v>
      </c>
      <c r="G77" s="73"/>
      <c r="H77" s="47"/>
      <c r="I77" s="35" t="s">
        <v>40</v>
      </c>
      <c r="J77" s="38">
        <f t="shared" si="12"/>
        <v>1</v>
      </c>
      <c r="K77" s="39" t="s">
        <v>41</v>
      </c>
      <c r="L77" s="39" t="s">
        <v>4</v>
      </c>
      <c r="M77" s="68"/>
      <c r="N77" s="36"/>
      <c r="O77" s="36"/>
      <c r="P77" s="41"/>
      <c r="Q77" s="36"/>
      <c r="R77" s="36"/>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2">
        <f t="shared" si="13"/>
        <v>917.1</v>
      </c>
      <c r="BB77" s="43">
        <f t="shared" si="14"/>
        <v>917.1</v>
      </c>
      <c r="BC77" s="32" t="str">
        <f t="shared" si="15"/>
        <v>INR  Nine Hundred &amp; Seventeen  and Paise Ten Only</v>
      </c>
      <c r="IA77" s="33">
        <v>53.1</v>
      </c>
      <c r="IB77" s="71" t="s">
        <v>181</v>
      </c>
      <c r="IC77" s="33" t="s">
        <v>152</v>
      </c>
      <c r="ID77" s="33">
        <v>33</v>
      </c>
      <c r="IE77" s="34" t="s">
        <v>71</v>
      </c>
      <c r="IF77" s="34" t="s">
        <v>44</v>
      </c>
      <c r="IG77" s="34" t="s">
        <v>63</v>
      </c>
      <c r="IH77" s="34">
        <v>10</v>
      </c>
      <c r="II77" s="34" t="s">
        <v>39</v>
      </c>
    </row>
    <row r="78" spans="1:243" s="33" customFormat="1" ht="66" customHeight="1">
      <c r="A78" s="86">
        <v>60</v>
      </c>
      <c r="B78" s="84" t="s">
        <v>271</v>
      </c>
      <c r="C78" s="85" t="s">
        <v>153</v>
      </c>
      <c r="D78" s="83">
        <v>2</v>
      </c>
      <c r="E78" s="83" t="s">
        <v>39</v>
      </c>
      <c r="F78" s="83">
        <v>851.6</v>
      </c>
      <c r="G78" s="73"/>
      <c r="H78" s="47"/>
      <c r="I78" s="35" t="s">
        <v>40</v>
      </c>
      <c r="J78" s="38">
        <f t="shared" si="12"/>
        <v>1</v>
      </c>
      <c r="K78" s="39" t="s">
        <v>41</v>
      </c>
      <c r="L78" s="39" t="s">
        <v>4</v>
      </c>
      <c r="M78" s="68"/>
      <c r="N78" s="36"/>
      <c r="O78" s="36"/>
      <c r="P78" s="41"/>
      <c r="Q78" s="36"/>
      <c r="R78" s="36"/>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2">
        <f t="shared" si="13"/>
        <v>1703.2</v>
      </c>
      <c r="BB78" s="43">
        <f t="shared" si="14"/>
        <v>1703.2</v>
      </c>
      <c r="BC78" s="32" t="str">
        <f t="shared" si="15"/>
        <v>INR  One Thousand Seven Hundred &amp; Three  and Paise Twenty Only</v>
      </c>
      <c r="IA78" s="33">
        <v>53.2</v>
      </c>
      <c r="IB78" s="71" t="s">
        <v>182</v>
      </c>
      <c r="IC78" s="33" t="s">
        <v>153</v>
      </c>
      <c r="ID78" s="33">
        <v>7</v>
      </c>
      <c r="IE78" s="34" t="s">
        <v>71</v>
      </c>
      <c r="IF78" s="34" t="s">
        <v>44</v>
      </c>
      <c r="IG78" s="34" t="s">
        <v>63</v>
      </c>
      <c r="IH78" s="34">
        <v>10</v>
      </c>
      <c r="II78" s="34" t="s">
        <v>39</v>
      </c>
    </row>
    <row r="79" spans="1:243" s="33" customFormat="1" ht="70.5" customHeight="1">
      <c r="A79" s="86">
        <v>61</v>
      </c>
      <c r="B79" s="84" t="s">
        <v>272</v>
      </c>
      <c r="C79" s="85" t="s">
        <v>154</v>
      </c>
      <c r="D79" s="83">
        <v>2</v>
      </c>
      <c r="E79" s="83" t="s">
        <v>39</v>
      </c>
      <c r="F79" s="83">
        <v>62.05</v>
      </c>
      <c r="G79" s="73"/>
      <c r="H79" s="47"/>
      <c r="I79" s="35" t="s">
        <v>40</v>
      </c>
      <c r="J79" s="38">
        <f t="shared" si="12"/>
        <v>1</v>
      </c>
      <c r="K79" s="39" t="s">
        <v>41</v>
      </c>
      <c r="L79" s="39" t="s">
        <v>4</v>
      </c>
      <c r="M79" s="68"/>
      <c r="N79" s="36"/>
      <c r="O79" s="36"/>
      <c r="P79" s="41"/>
      <c r="Q79" s="36"/>
      <c r="R79" s="36"/>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2">
        <f t="shared" si="13"/>
        <v>124.1</v>
      </c>
      <c r="BB79" s="43">
        <f t="shared" si="14"/>
        <v>124.1</v>
      </c>
      <c r="BC79" s="32" t="str">
        <f t="shared" si="15"/>
        <v>INR  One Hundred &amp; Twenty Four  and Paise Ten Only</v>
      </c>
      <c r="IA79" s="33">
        <v>54</v>
      </c>
      <c r="IB79" s="71" t="s">
        <v>183</v>
      </c>
      <c r="IC79" s="33" t="s">
        <v>154</v>
      </c>
      <c r="ID79" s="33">
        <v>121</v>
      </c>
      <c r="IE79" s="34" t="s">
        <v>71</v>
      </c>
      <c r="IF79" s="34" t="s">
        <v>44</v>
      </c>
      <c r="IG79" s="34" t="s">
        <v>63</v>
      </c>
      <c r="IH79" s="34">
        <v>10</v>
      </c>
      <c r="II79" s="34" t="s">
        <v>39</v>
      </c>
    </row>
    <row r="80" spans="1:243" s="33" customFormat="1" ht="144" customHeight="1">
      <c r="A80" s="86">
        <v>62</v>
      </c>
      <c r="B80" s="84" t="s">
        <v>273</v>
      </c>
      <c r="C80" s="85" t="s">
        <v>155</v>
      </c>
      <c r="D80" s="83">
        <v>11</v>
      </c>
      <c r="E80" s="83" t="s">
        <v>71</v>
      </c>
      <c r="F80" s="83">
        <v>627.55</v>
      </c>
      <c r="G80" s="73"/>
      <c r="H80" s="47"/>
      <c r="I80" s="35" t="s">
        <v>40</v>
      </c>
      <c r="J80" s="38">
        <f t="shared" si="12"/>
        <v>1</v>
      </c>
      <c r="K80" s="39" t="s">
        <v>41</v>
      </c>
      <c r="L80" s="39" t="s">
        <v>4</v>
      </c>
      <c r="M80" s="68"/>
      <c r="N80" s="36"/>
      <c r="O80" s="36"/>
      <c r="P80" s="41"/>
      <c r="Q80" s="36"/>
      <c r="R80" s="36"/>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2">
        <f t="shared" si="13"/>
        <v>6903.05</v>
      </c>
      <c r="BB80" s="43">
        <f t="shared" si="14"/>
        <v>6903.05</v>
      </c>
      <c r="BC80" s="32" t="str">
        <f t="shared" si="15"/>
        <v>INR  Six Thousand Nine Hundred &amp; Three  and Paise Five Only</v>
      </c>
      <c r="IA80" s="33">
        <v>55</v>
      </c>
      <c r="IB80" s="71" t="s">
        <v>184</v>
      </c>
      <c r="IC80" s="33" t="s">
        <v>155</v>
      </c>
      <c r="ID80" s="33">
        <v>121</v>
      </c>
      <c r="IE80" s="34" t="s">
        <v>71</v>
      </c>
      <c r="IF80" s="34" t="s">
        <v>44</v>
      </c>
      <c r="IG80" s="34" t="s">
        <v>63</v>
      </c>
      <c r="IH80" s="34">
        <v>10</v>
      </c>
      <c r="II80" s="34" t="s">
        <v>39</v>
      </c>
    </row>
    <row r="81" spans="1:243" s="33" customFormat="1" ht="108.75" customHeight="1">
      <c r="A81" s="86">
        <v>63</v>
      </c>
      <c r="B81" s="84" t="s">
        <v>274</v>
      </c>
      <c r="C81" s="85" t="s">
        <v>156</v>
      </c>
      <c r="D81" s="83">
        <v>6</v>
      </c>
      <c r="E81" s="83" t="s">
        <v>71</v>
      </c>
      <c r="F81" s="83">
        <v>1734</v>
      </c>
      <c r="G81" s="73"/>
      <c r="H81" s="47"/>
      <c r="I81" s="35" t="s">
        <v>40</v>
      </c>
      <c r="J81" s="38">
        <f t="shared" si="12"/>
        <v>1</v>
      </c>
      <c r="K81" s="39" t="s">
        <v>41</v>
      </c>
      <c r="L81" s="39" t="s">
        <v>4</v>
      </c>
      <c r="M81" s="68"/>
      <c r="N81" s="36"/>
      <c r="O81" s="36"/>
      <c r="P81" s="41"/>
      <c r="Q81" s="36"/>
      <c r="R81" s="36"/>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2">
        <f t="shared" si="13"/>
        <v>10404</v>
      </c>
      <c r="BB81" s="43">
        <f t="shared" si="14"/>
        <v>10404</v>
      </c>
      <c r="BC81" s="32" t="str">
        <f t="shared" si="15"/>
        <v>INR  Ten Thousand Four Hundred &amp; Four  Only</v>
      </c>
      <c r="IA81" s="33">
        <v>56</v>
      </c>
      <c r="IB81" s="71" t="s">
        <v>185</v>
      </c>
      <c r="IC81" s="33" t="s">
        <v>156</v>
      </c>
      <c r="ID81" s="33">
        <v>7</v>
      </c>
      <c r="IE81" s="34" t="s">
        <v>149</v>
      </c>
      <c r="IF81" s="34" t="s">
        <v>44</v>
      </c>
      <c r="IG81" s="34" t="s">
        <v>63</v>
      </c>
      <c r="IH81" s="34">
        <v>10</v>
      </c>
      <c r="II81" s="34" t="s">
        <v>39</v>
      </c>
    </row>
    <row r="82" spans="1:243" s="33" customFormat="1" ht="46.5" customHeight="1">
      <c r="A82" s="86">
        <v>64</v>
      </c>
      <c r="B82" s="84" t="s">
        <v>275</v>
      </c>
      <c r="C82" s="85" t="s">
        <v>157</v>
      </c>
      <c r="D82" s="83">
        <v>5</v>
      </c>
      <c r="E82" s="83" t="s">
        <v>276</v>
      </c>
      <c r="F82" s="83">
        <v>339</v>
      </c>
      <c r="G82" s="73"/>
      <c r="H82" s="47"/>
      <c r="I82" s="35" t="s">
        <v>40</v>
      </c>
      <c r="J82" s="38">
        <f t="shared" si="12"/>
        <v>1</v>
      </c>
      <c r="K82" s="39" t="s">
        <v>41</v>
      </c>
      <c r="L82" s="39" t="s">
        <v>4</v>
      </c>
      <c r="M82" s="68"/>
      <c r="N82" s="36"/>
      <c r="O82" s="36"/>
      <c r="P82" s="41"/>
      <c r="Q82" s="36"/>
      <c r="R82" s="36"/>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2">
        <f t="shared" si="13"/>
        <v>1695</v>
      </c>
      <c r="BB82" s="43">
        <f t="shared" si="14"/>
        <v>1695</v>
      </c>
      <c r="BC82" s="32" t="str">
        <f t="shared" si="15"/>
        <v>INR  One Thousand Six Hundred &amp; Ninety Five  Only</v>
      </c>
      <c r="IA82" s="33">
        <v>57</v>
      </c>
      <c r="IB82" s="71" t="s">
        <v>186</v>
      </c>
      <c r="IC82" s="33" t="s">
        <v>157</v>
      </c>
      <c r="ID82" s="33">
        <v>8</v>
      </c>
      <c r="IE82" s="34" t="s">
        <v>71</v>
      </c>
      <c r="IF82" s="34" t="s">
        <v>44</v>
      </c>
      <c r="IG82" s="34" t="s">
        <v>63</v>
      </c>
      <c r="IH82" s="34">
        <v>10</v>
      </c>
      <c r="II82" s="34" t="s">
        <v>39</v>
      </c>
    </row>
    <row r="83" spans="1:243" s="33" customFormat="1" ht="48" customHeight="1">
      <c r="A83" s="79" t="s">
        <v>64</v>
      </c>
      <c r="B83" s="80"/>
      <c r="C83" s="81"/>
      <c r="D83" s="82"/>
      <c r="E83" s="82"/>
      <c r="F83" s="82"/>
      <c r="G83" s="50"/>
      <c r="H83" s="51"/>
      <c r="I83" s="51"/>
      <c r="J83" s="51"/>
      <c r="K83" s="51"/>
      <c r="L83" s="52"/>
      <c r="BA83" s="53">
        <f>SUM(BA13:BA82)</f>
        <v>1876320.75</v>
      </c>
      <c r="BB83" s="54">
        <f>SUM(BB13:BB82)</f>
        <v>1876320.75</v>
      </c>
      <c r="BC83" s="32" t="str">
        <f>SpellNumber($E$2,BB83)</f>
        <v>INR  Eighteen Lakh Seventy Six Thousand Three Hundred &amp; Twenty  and Paise Seventy Five Only</v>
      </c>
      <c r="IE83" s="34">
        <v>4</v>
      </c>
      <c r="IF83" s="34" t="s">
        <v>44</v>
      </c>
      <c r="IG83" s="34" t="s">
        <v>63</v>
      </c>
      <c r="IH83" s="34">
        <v>10</v>
      </c>
      <c r="II83" s="34" t="s">
        <v>39</v>
      </c>
    </row>
    <row r="84" spans="1:243" s="63" customFormat="1" ht="18">
      <c r="A84" s="49" t="s">
        <v>65</v>
      </c>
      <c r="B84" s="55"/>
      <c r="C84" s="56"/>
      <c r="D84" s="57"/>
      <c r="E84" s="69" t="s">
        <v>68</v>
      </c>
      <c r="F84" s="70"/>
      <c r="G84" s="58"/>
      <c r="H84" s="59"/>
      <c r="I84" s="59"/>
      <c r="J84" s="59"/>
      <c r="K84" s="60"/>
      <c r="L84" s="61"/>
      <c r="M84" s="62"/>
      <c r="O84" s="33"/>
      <c r="P84" s="33"/>
      <c r="Q84" s="33"/>
      <c r="R84" s="33"/>
      <c r="S84" s="33"/>
      <c r="BA84" s="64">
        <f>IF(ISBLANK(F84),0,IF(E84="Excess (+)",ROUND(BA83+(BA83*F84),2),IF(E84="Less (-)",ROUND(BA83+(BA83*F84*(-1)),2),IF(E84="At Par",BA83,0))))</f>
        <v>0</v>
      </c>
      <c r="BB84" s="65">
        <f>ROUND(BA84,0)</f>
        <v>0</v>
      </c>
      <c r="BC84" s="32" t="str">
        <f>SpellNumber($E$2,BB84)</f>
        <v>INR Zero Only</v>
      </c>
      <c r="IE84" s="66"/>
      <c r="IF84" s="66"/>
      <c r="IG84" s="66"/>
      <c r="IH84" s="66"/>
      <c r="II84" s="66"/>
    </row>
    <row r="85" spans="1:243" s="63" customFormat="1" ht="18">
      <c r="A85" s="48" t="s">
        <v>66</v>
      </c>
      <c r="B85" s="48"/>
      <c r="C85" s="88" t="str">
        <f>SpellNumber($E$2,BB84)</f>
        <v>INR Zero Only</v>
      </c>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IE85" s="66"/>
      <c r="IF85" s="66"/>
      <c r="IG85" s="66"/>
      <c r="IH85" s="66"/>
      <c r="II85" s="66"/>
    </row>
    <row r="86" ht="15"/>
    <row r="87" ht="15"/>
    <row r="88" ht="15"/>
    <row r="89" ht="15"/>
    <row r="90" ht="15"/>
    <row r="91" ht="15"/>
    <row r="92" ht="15"/>
    <row r="94" ht="15"/>
    <row r="95" ht="15"/>
    <row r="96" ht="15"/>
    <row r="97" ht="15"/>
    <row r="98" ht="15"/>
  </sheetData>
  <sheetProtection password="EEC8" sheet="1"/>
  <mergeCells count="8">
    <mergeCell ref="A9:BC9"/>
    <mergeCell ref="C85:BC85"/>
    <mergeCell ref="A1:L1"/>
    <mergeCell ref="A4:BC4"/>
    <mergeCell ref="A5:BC5"/>
    <mergeCell ref="A6:BC6"/>
    <mergeCell ref="A7:BC7"/>
    <mergeCell ref="B8:BC8"/>
  </mergeCells>
  <dataValidations count="21">
    <dataValidation type="list" allowBlank="1" showErrorMessage="1" sqref="E84">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4">
      <formula1>0</formula1>
      <formula2>99.9</formula2>
    </dataValidation>
    <dataValidation type="decimal" allowBlank="1" showInputMessage="1" showErrorMessage="1" promptTitle="Rate Entry" prompt="Please enter the Rate in Rupees for this item. " errorTitle="Invaid Entry" error="Only Numeric Values are allowed. " sqref="H28:H82">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8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82">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4">
      <formula1>IF(E84="Select",-1,IF(E84="At Par",0,0))</formula1>
      <formula2>IF(E84="Select",-1,IF(E84="At Par",0,0.99))</formula2>
    </dataValidation>
    <dataValidation type="list" allowBlank="1" showErrorMessage="1" sqref="K13:K82">
      <formula1>"Partial Conversion,Full Conversion"</formula1>
      <formula2>0</formula2>
    </dataValidation>
    <dataValidation allowBlank="1" showInputMessage="1" showErrorMessage="1" promptTitle="Addition / Deduction" prompt="Please Choose the correct One" sqref="J13:J82">
      <formula1>0</formula1>
      <formula2>0</formula2>
    </dataValidation>
    <dataValidation type="list" showErrorMessage="1" sqref="I13:I82">
      <formula1>"Excess(+),Less(-)"</formula1>
      <formula2>0</formula2>
    </dataValidation>
    <dataValidation type="decimal" allowBlank="1" showErrorMessage="1" errorTitle="Invalid Entry" error="Only Numeric Values are allowed. " sqref="A13:A82">
      <formula1>0</formula1>
      <formula2>999999999999999</formula2>
    </dataValidation>
    <dataValidation allowBlank="1" showInputMessage="1" showErrorMessage="1" promptTitle="Itemcode/Make" prompt="Please enter text" sqref="C13:C8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8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2">
      <formula1>0</formula1>
      <formula2>999999999999999</formula2>
    </dataValidation>
    <dataValidation allowBlank="1" showInputMessage="1" showErrorMessage="1" promptTitle="Units" prompt="Please enter Units in text" sqref="E13:E82">
      <formula1>0</formula1>
      <formula2>0</formula2>
    </dataValidation>
    <dataValidation type="decimal" allowBlank="1" showInputMessage="1" showErrorMessage="1" promptTitle="Quantity" prompt="Please enter the Quantity for this item. " errorTitle="Invalid Entry" error="Only Numeric Values are allowed. " sqref="F13:F82 D13:D82">
      <formula1>0</formula1>
      <formula2>999999999999999</formula2>
    </dataValidation>
    <dataValidation type="list" allowBlank="1" showInputMessage="1" showErrorMessage="1" sqref="L13:L82">
      <formula1>"INR"</formula1>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3" t="s">
        <v>67</v>
      </c>
      <c r="F6" s="93"/>
      <c r="G6" s="93"/>
      <c r="H6" s="93"/>
      <c r="I6" s="93"/>
      <c r="J6" s="93"/>
      <c r="K6" s="93"/>
    </row>
    <row r="7" spans="5:11" ht="14.25">
      <c r="E7" s="94"/>
      <c r="F7" s="94"/>
      <c r="G7" s="94"/>
      <c r="H7" s="94"/>
      <c r="I7" s="94"/>
      <c r="J7" s="94"/>
      <c r="K7" s="94"/>
    </row>
    <row r="8" spans="5:11" ht="14.25">
      <c r="E8" s="94"/>
      <c r="F8" s="94"/>
      <c r="G8" s="94"/>
      <c r="H8" s="94"/>
      <c r="I8" s="94"/>
      <c r="J8" s="94"/>
      <c r="K8" s="94"/>
    </row>
    <row r="9" spans="5:11" ht="14.25">
      <c r="E9" s="94"/>
      <c r="F9" s="94"/>
      <c r="G9" s="94"/>
      <c r="H9" s="94"/>
      <c r="I9" s="94"/>
      <c r="J9" s="94"/>
      <c r="K9" s="94"/>
    </row>
    <row r="10" spans="5:11" ht="14.25">
      <c r="E10" s="94"/>
      <c r="F10" s="94"/>
      <c r="G10" s="94"/>
      <c r="H10" s="94"/>
      <c r="I10" s="94"/>
      <c r="J10" s="94"/>
      <c r="K10" s="94"/>
    </row>
    <row r="11" spans="5:11" ht="14.25">
      <c r="E11" s="94"/>
      <c r="F11" s="94"/>
      <c r="G11" s="94"/>
      <c r="H11" s="94"/>
      <c r="I11" s="94"/>
      <c r="J11" s="94"/>
      <c r="K11" s="94"/>
    </row>
    <row r="12" spans="5:11" ht="14.25">
      <c r="E12" s="94"/>
      <c r="F12" s="94"/>
      <c r="G12" s="94"/>
      <c r="H12" s="94"/>
      <c r="I12" s="94"/>
      <c r="J12" s="94"/>
      <c r="K12" s="94"/>
    </row>
    <row r="13" spans="5:11" ht="14.25">
      <c r="E13" s="94"/>
      <c r="F13" s="94"/>
      <c r="G13" s="94"/>
      <c r="H13" s="94"/>
      <c r="I13" s="94"/>
      <c r="J13" s="94"/>
      <c r="K13" s="94"/>
    </row>
    <row r="14" spans="5:11" ht="14.25">
      <c r="E14" s="94"/>
      <c r="F14" s="94"/>
      <c r="G14" s="94"/>
      <c r="H14" s="94"/>
      <c r="I14" s="94"/>
      <c r="J14" s="94"/>
      <c r="K14" s="9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2022-03-04T09:58:15Z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