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6"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'BoQ1'!$A$1:$BC$43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<sst xmlns="http://schemas.openxmlformats.org/spreadsheetml/2006/main" count="428" uniqueCount="125">
  <si>
    <t>BoQ_Ver3.1</t>
  </si>
  <si>
    <t>Percentage</t>
  </si>
  <si>
    <t>Normal</t>
  </si>
  <si>
    <t>INR Only</t>
  </si>
  <si>
    <t>INR</t>
  </si>
  <si>
    <t>Select, At Par, Excess (+), Less (-)</t>
  </si>
  <si>
    <t>IOCL</t>
  </si>
  <si>
    <t>Contract No:   &lt;Enter Contract No Details&gt;</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</si>
  <si>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</si>
  <si>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</si>
  <si>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</si>
  <si>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</si>
  <si>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</si>
  <si>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</si>
  <si>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</si>
  <si>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</si>
  <si>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</si>
  <si>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</si>
  <si>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</si>
  <si>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</si>
  <si>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</si>
  <si>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</si>
  <si>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</si>
  <si>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</si>
  <si>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</si>
  <si>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</si>
  <si>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</si>
  <si>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</si>
  <si>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</si>
  <si>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</si>
  <si>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</si>
  <si>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</si>
  <si>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</si>
  <si>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</si>
  <si>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</si>
  <si>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</si>
  <si>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</si>
  <si>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</si>
  <si>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</si>
  <si>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</si>
  <si>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</si>
  <si>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</si>
  <si>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</si>
  <si>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</si>
  <si>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</si>
  <si>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</si>
  <si>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</si>
  <si>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</si>
  <si>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</si>
  <si>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</si>
  <si>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</si>
  <si>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</si>
  <si>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</si>
  <si>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</si>
  <si>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</si>
  <si>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</si>
  <si>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</si>
  <si>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</si>
  <si>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</si>
  <si>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BI01010001010000000000000515BI0100001125</t>
  </si>
  <si>
    <t>BI01010001010000000000000515BI0100001126</t>
  </si>
  <si>
    <t>BI01010001010000000000000515BI0100001127</t>
  </si>
  <si>
    <t>BI01010001010000000000000515BI0100001128</t>
  </si>
  <si>
    <t>BI01010001010000000000000515BI0100001129</t>
  </si>
  <si>
    <t>item5</t>
  </si>
  <si>
    <t>Total in Figures</t>
  </si>
  <si>
    <t>Quoted Rate in Figures</t>
  </si>
  <si>
    <t>Quoted Rate in Words</t>
  </si>
  <si>
    <t>Please Enable Macros to View BoQ information</t>
  </si>
  <si>
    <t>Select</t>
  </si>
  <si>
    <t>Name of the Bidder/ Bidding Firm / Company :</t>
  </si>
  <si>
    <r>
      <t xml:space="preserve">Estimated Rate
 in
</t>
    </r>
    <r>
      <rPr>
        <b/>
        <sz val="11"/>
        <color indexed="10"/>
        <rFont val="Arial"/>
        <family val="2"/>
      </rPr>
      <t>Rs.      P</t>
    </r>
  </si>
  <si>
    <t>Tender Inviting Authority: Superinteding Engineer, Institute Works Department, IIT(BHU), Varanasi</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</si>
  <si>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</si>
  <si>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</si>
  <si>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</si>
  <si>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</si>
  <si>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</si>
  <si>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</si>
  <si>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</si>
  <si>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</si>
  <si>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</si>
  <si>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</si>
  <si>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r>
      <t xml:space="preserve">TOTAL AMOUNT  With Taxes
           in
     </t>
    </r>
    <r>
      <rPr>
        <b/>
        <sz val="11"/>
        <color indexed="10"/>
        <rFont val="Arial"/>
        <family val="2"/>
      </rPr>
      <t xml:space="preserve"> Rs.      P</t>
    </r>
  </si>
  <si>
    <t>BI01010001010000000000000515BI0100001124</t>
  </si>
  <si>
    <t>xx</t>
  </si>
  <si>
    <t>Name of Work: Estimate for Electrical wiring,power point Installation &amp; Illumination works in the Industrial Metallurgu Division (IMD) Hall of Metallurgical  Engg Dept  IIT(BHU)</t>
  </si>
  <si>
    <t>Wiring for light point/ fan point/ exhaust fan point/ call bell pointwith 1.5 sq.mm FRLS PVC insulated copper conductor singlecore cable in surface / recessed medium class PVC conduit,with modular switch, modular plate, suitable GI box and earthingthe point with 1.5 sq.mm FRLS PVC insulated copper conductorsingle core cable etc. as required.
Group C</t>
  </si>
  <si>
    <r>
      <t>Wiring for circuit/ submain wiring alongwith earth wire with the
following sizes of FRLS PVC insulated copper conductor, singlecore cable in surface/ recessed medium class PVC conduit as required</t>
    </r>
    <r>
      <rPr>
        <b/>
        <sz val="10"/>
        <rFont val="Times New Roman"/>
        <family val="1"/>
      </rPr>
      <t>. Make-L&amp;T/Finolex/Polycab
2 X 2.5 sq. mm + 1 X 2.5 sq. mm earth wire</t>
    </r>
  </si>
  <si>
    <t>2 X 4 sq. mm + 1 X 4 sq. mm earth wire</t>
  </si>
  <si>
    <t>2 X6sq. mm + 1 X 6 sq. mm earth wire</t>
  </si>
  <si>
    <t>4 X 6 sq. mm + 2 X 6 sq. mm earth wire</t>
  </si>
  <si>
    <t>4 X 10sq. mm + 2 X 6 sq. mm earth wire</t>
  </si>
  <si>
    <t>Supplying and fixing suitable size GI/PVC box with modular plate and cover in front on surface or in recess, including providing and fixing 3 pin 5/6 A modular socket outlet and 5/6 A modular switch, connections etc. as required</t>
  </si>
  <si>
    <r>
      <t>Supplying and fixing suitable size GI box with modular plate
and cover in front on surface or in recess, including providing
and fixing 6 pin 5/6 A &amp; 15/16 A modular socket outlet and
15/16 A modular switch, connections etc. as required.</t>
    </r>
    <r>
      <rPr>
        <b/>
        <sz val="10"/>
        <rFont val="Times New Roman"/>
        <family val="1"/>
      </rPr>
      <t xml:space="preserve">Make-L&amp;T/LEGRAND/ABB
</t>
    </r>
  </si>
  <si>
    <r>
      <t xml:space="preserve"> Supplying &amp; fixing suitable size GI/PVC box wih modular plate and cover in front on surface or in recess including providing and fixing 25 A modular socket outlet and 25 A modular SP MCB, “C” curve including connections, painting etc. as required. </t>
    </r>
    <r>
      <rPr>
        <b/>
        <sz val="10"/>
        <rFont val="Times New Roman"/>
        <family val="1"/>
      </rPr>
      <t xml:space="preserve">Make-L&amp;T/LEGRAND/ABB
</t>
    </r>
  </si>
  <si>
    <t xml:space="preserve">Supplying and fixing following way, single pole and neutral, sheet steel, MCB distribution board, 240 V, on surface/ recess, complete with tinned copper bus bar, neutral bus bar, earth bar, din bar, interconnections, powder painted including earthing etc. as required. (But without MCB/RCCB/Isolator) 
8 way , Double door </t>
  </si>
  <si>
    <t xml:space="preserve">Supplying and fixing following way, horizontal type three pole and neutral, sheet steel, MCB distribution board, 415 V, on surface/ recess, complete with tinned copper bus bar, neutral bus bar, earth bar, din bar, interconnections, powder painted including earthing etc. as required. (But without MCB/RCCB/Isolator)
8 way (4 + 24), Double door </t>
  </si>
  <si>
    <t>Supplying and fixing 5 A to 32 A rating, 240/415 V, 10 kA, "C" curve, miniature circuit breaker suitable for inductive load of following poles in the existing MCB DB complete with connections, testing and commissioning etc. as required. Make-L&amp;T/ABB/C&amp;S/Legrand/Hagger/Seimens/Schneider
Single Pole MCB Make-L&amp;T/ABB/C&amp;S/Legrand/Hagger/Seimens/Schneider</t>
  </si>
  <si>
    <t xml:space="preserve">Double pole </t>
  </si>
  <si>
    <t>FP MCB 40/63 A Make-L&amp;T/ABB/C&amp;S/Legrand/Hagger/Seimens/Schneider</t>
  </si>
  <si>
    <r>
      <t xml:space="preserve">Supplying ,fixing Connecting &amp; Testing ,20W LED batten </t>
    </r>
    <r>
      <rPr>
        <b/>
        <sz val="10"/>
        <rFont val="Times New Roman"/>
        <family val="1"/>
      </rPr>
      <t>Make-Philipse/Syska/Wipro/CG</t>
    </r>
    <r>
      <rPr>
        <sz val="10"/>
        <rFont val="Times New Roman"/>
        <family val="1"/>
      </rPr>
      <t xml:space="preserve">
</t>
    </r>
  </si>
  <si>
    <r>
      <t xml:space="preserve">Supply &amp; Installation of 2X2 pure LED  false ceiling Surface Light  </t>
    </r>
    <r>
      <rPr>
        <b/>
        <sz val="10"/>
        <rFont val="Times New Roman"/>
        <family val="1"/>
      </rPr>
      <t>Make-Phillipse/Wipro/CG/Polycab</t>
    </r>
  </si>
  <si>
    <r>
      <t xml:space="preserve">Supply &amp; Installation of 50 /60 W pure LED  flood Light   </t>
    </r>
    <r>
      <rPr>
        <b/>
        <sz val="10"/>
        <rFont val="Times New Roman"/>
        <family val="1"/>
      </rPr>
      <t>Make-Phillipse/Wipro/CG/Polycab</t>
    </r>
  </si>
  <si>
    <r>
      <t xml:space="preserve">Supplying and fixing of 230VAC 1Ph.300 mm ,900 rpm Wall Fan </t>
    </r>
    <r>
      <rPr>
        <b/>
        <sz val="10"/>
        <rFont val="Times New Roman"/>
        <family val="1"/>
      </rPr>
      <t xml:space="preserve">Make-ORIENT/CG/USHA/Bajaj  </t>
    </r>
  </si>
  <si>
    <r>
      <t>Supplying and fixing of 230VAC 1Ph. 1400mm dia Ceiling Fan (High Speed)  .  (</t>
    </r>
    <r>
      <rPr>
        <b/>
        <sz val="10"/>
        <rFont val="Times New Roman"/>
        <family val="1"/>
      </rPr>
      <t>Make: Usha / Crompton / Bajaj )</t>
    </r>
  </si>
  <si>
    <t>Supplying and fixing of 230VAC 1Ph.  Two module steeped type fan electronic regulator</t>
  </si>
  <si>
    <r>
      <t xml:space="preserve">Supplying and fixing of 230VAC 1Ph. 450 mm exhaust Fan  with sweep feature. </t>
    </r>
    <r>
      <rPr>
        <b/>
        <sz val="10"/>
        <rFont val="Times New Roman"/>
        <family val="1"/>
      </rPr>
      <t>( Make: Usha / ORIENT / CG)</t>
    </r>
  </si>
  <si>
    <t xml:space="preserve">Supplying,Cutting of huck , painting and fixing of  MS Down down conduit for  installation of ceiling fan upto 5 to 8 feet </t>
  </si>
  <si>
    <t xml:space="preserve">Earthing with G.I. earth pipe 4.5 metre long, 40 mm dia including accessories, and providing masonry enclosure with cover plate having locking arrangement and watering pipe etc. with charcoal/ coke and salt as required. </t>
  </si>
  <si>
    <t xml:space="preserve">Providing and fixing 25 mm X 5 mm G.I. strip on surface or in recess for connections etc. as required. </t>
  </si>
  <si>
    <t xml:space="preserve">Supplying, installing, testing and commissioning of following capacity TPN tap off box made of 1.6mm thick sheet steel enclosure duly painted with powder coating on existing rising mains complete with TPN disconnector FSU and HRC fuses, connections, earthing etc. as required. 3
100 A TPN </t>
  </si>
  <si>
    <t xml:space="preserve">63 A TPN </t>
  </si>
  <si>
    <t xml:space="preserve">Supply and laying  of 3.5CX50 Sqmm  Armoured Aluminium  Cable  650/1100V grade as per IS 7098(Part 1) 1988 ,PVC insulated and PVC sheathed / XLPE power cable of 1.1 kV grade of following size, Laying and fixing of one number PVC insulated and PVC sheathed / XLPE power cable of 1.1 KV grade of following size on wall surface as required
</t>
  </si>
  <si>
    <t>Points</t>
  </si>
  <si>
    <t>Mtrs</t>
  </si>
  <si>
    <t>Wiring for circuit/ submain wiring alongwith earth wire with the
following sizes of FRLS PVC insulated copper conductor, singlecore cable in surface/ recessed medium class PVC conduit as required. Make-L&amp;T/Finolex/Polycab
2 X 2.5 sq. mm + 1 X 2.5 sq. mm earth wire</t>
  </si>
  <si>
    <t xml:space="preserve">Supplying and fixing suitable size GI box with modular plate
and cover in front on surface or in recess, including providing
and fixing 6 pin 5/6 A &amp; 15/16 A modular socket outlet and
15/16 A modular switch, connections etc. as required.Make-L&amp;T/LEGRAND/ABB
</t>
  </si>
  <si>
    <t xml:space="preserve"> Supplying &amp; fixing suitable size GI/PVC box wih modular plate and cover in front on surface or in recess including providing and fixing 25 A modular socket outlet and 25 A modular SP MCB, “C” curve including connections, painting etc. as required. Make-L&amp;T/LEGRAND/ABB
</t>
  </si>
  <si>
    <t xml:space="preserve">Supplying ,fixing Connecting &amp; Testing ,20W LED batten Make-Philipse/Syska/Wipro/CG
</t>
  </si>
  <si>
    <t>Supply &amp; Installation of 2X2 pure LED  false ceiling Surface Light  Make-Phillipse/Wipro/CG/Polycab</t>
  </si>
  <si>
    <t>Supply &amp; Installation of 50 /60 W pure LED  flood Light   Make-Phillipse/Wipro/CG/Polycab</t>
  </si>
  <si>
    <t xml:space="preserve">Supplying and fixing of 230VAC 1Ph.300 mm ,900 rpm Wall Fan Make-ORIENT/CG/USHA/Bajaj  </t>
  </si>
  <si>
    <t>Supplying and fixing of 230VAC 1Ph. 1400mm dia Ceiling Fan (High Speed)  .  (Make: Usha / Crompton / Bajaj )</t>
  </si>
  <si>
    <t>Supplying and fixing of 230VAC 1Ph. 450 mm exhaust Fan  with sweep feature. ( Make: Usha / ORIENT / CG)</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</si>
</sst>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66">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0.5"/>
      <name val="Times New Roman"/>
      <family val="1"/>
    </font>
    <font>
      <sz val="10"/>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Bookman Old Style"/>
      <family val="1"/>
    </font>
    <font>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Bookman Old Style"/>
      <family val="1"/>
    </font>
    <font>
      <sz val="10"/>
      <color theme="1"/>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4">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2" fontId="15" fillId="0" borderId="13" xfId="56" applyNumberFormat="1" applyFont="1" applyFill="1" applyBorder="1" applyAlignment="1" applyProtection="1">
      <alignment horizontal="center" vertical="top" wrapText="1"/>
      <protection locked="0"/>
    </xf>
    <xf numFmtId="2" fontId="7" fillId="0" borderId="13" xfId="59" applyNumberFormat="1" applyFont="1" applyFill="1" applyBorder="1" applyAlignment="1" applyProtection="1">
      <alignment horizontal="right" vertical="top"/>
      <protection/>
    </xf>
    <xf numFmtId="0" fontId="4" fillId="0" borderId="11" xfId="56" applyNumberFormat="1" applyFont="1" applyFill="1" applyBorder="1" applyAlignment="1">
      <alignment horizontal="left" vertical="top"/>
      <protection/>
    </xf>
    <xf numFmtId="2" fontId="7" fillId="0" borderId="11" xfId="56" applyNumberFormat="1" applyFont="1" applyFill="1" applyBorder="1" applyAlignment="1" applyProtection="1">
      <alignment horizontal="right" vertical="top"/>
      <protection locked="0"/>
    </xf>
    <xf numFmtId="2" fontId="7" fillId="0" borderId="11" xfId="59" applyNumberFormat="1" applyFont="1" applyFill="1" applyBorder="1" applyAlignment="1" applyProtection="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6"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6" fillId="0" borderId="13" xfId="59" applyNumberFormat="1" applyFont="1" applyFill="1" applyBorder="1" applyAlignment="1">
      <alignment vertical="top"/>
      <protection/>
    </xf>
    <xf numFmtId="2" fontId="16"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7" fillId="0" borderId="12" xfId="56" applyNumberFormat="1" applyFont="1" applyFill="1" applyBorder="1" applyAlignment="1" applyProtection="1">
      <alignment vertical="top"/>
      <protection/>
    </xf>
    <xf numFmtId="0" fontId="18" fillId="0" borderId="11" xfId="59" applyNumberFormat="1" applyFont="1" applyFill="1" applyBorder="1" applyAlignment="1" applyProtection="1">
      <alignment vertical="center" wrapText="1"/>
      <protection locked="0"/>
    </xf>
    <xf numFmtId="0" fontId="17"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8"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1" fillId="0" borderId="13" xfId="59" applyNumberFormat="1" applyFont="1" applyFill="1" applyBorder="1" applyAlignment="1">
      <alignment vertical="top"/>
      <protection/>
    </xf>
    <xf numFmtId="2" fontId="16"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2" fontId="7" fillId="33" borderId="13" xfId="56" applyNumberFormat="1" applyFont="1" applyFill="1" applyBorder="1" applyAlignment="1" applyProtection="1">
      <alignment horizontal="right" vertical="top"/>
      <protection locked="0"/>
    </xf>
    <xf numFmtId="0" fontId="19" fillId="33" borderId="11" xfId="59" applyNumberFormat="1" applyFont="1" applyFill="1" applyBorder="1" applyAlignment="1" applyProtection="1">
      <alignment vertical="center" wrapText="1"/>
      <protection locked="0"/>
    </xf>
    <xf numFmtId="10" fontId="20"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0" fontId="25" fillId="0" borderId="21" xfId="0" applyFont="1" applyFill="1" applyBorder="1" applyAlignment="1">
      <alignment horizontal="center" vertical="center" wrapText="1"/>
    </xf>
    <xf numFmtId="0" fontId="4" fillId="0" borderId="13" xfId="56" applyNumberFormat="1" applyFont="1" applyFill="1" applyBorder="1" applyAlignment="1">
      <alignment horizontal="center" vertical="center"/>
      <protection/>
    </xf>
    <xf numFmtId="2" fontId="63" fillId="0" borderId="21" xfId="0" applyNumberFormat="1" applyFont="1" applyFill="1" applyBorder="1" applyAlignment="1">
      <alignment horizontal="center"/>
    </xf>
    <xf numFmtId="0" fontId="26" fillId="0" borderId="21" xfId="0" applyFont="1" applyFill="1" applyBorder="1" applyAlignment="1">
      <alignment horizontal="left" vertical="top" wrapText="1"/>
    </xf>
    <xf numFmtId="0" fontId="26" fillId="0" borderId="21" xfId="56" applyFont="1" applyFill="1" applyBorder="1" applyAlignment="1">
      <alignment horizontal="left" vertical="top" wrapText="1"/>
      <protection/>
    </xf>
    <xf numFmtId="0" fontId="64" fillId="0" borderId="21" xfId="0" applyFont="1" applyFill="1" applyBorder="1" applyAlignment="1">
      <alignment horizontal="left" vertical="top"/>
    </xf>
    <xf numFmtId="0" fontId="26" fillId="0" borderId="21" xfId="0" applyFont="1" applyFill="1" applyBorder="1" applyAlignment="1">
      <alignment horizontal="justify" vertical="top" wrapText="1"/>
    </xf>
    <xf numFmtId="0" fontId="11" fillId="0" borderId="13" xfId="56" applyNumberFormat="1" applyFont="1" applyFill="1" applyBorder="1" applyAlignment="1">
      <alignment horizontal="center" vertical="center" wrapText="1"/>
      <protection/>
    </xf>
    <xf numFmtId="0" fontId="16"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43"/>
  <sheetViews>
    <sheetView showGridLines="0" zoomScale="70" zoomScaleNormal="70" zoomScalePageLayoutView="0" workbookViewId="0" topLeftCell="A1">
      <selection activeCell="BH36" sqref="BH36"/>
    </sheetView>
  </sheetViews>
  <sheetFormatPr defaultColWidth="9.140625" defaultRowHeight="15"/>
  <cols>
    <col min="1" max="1" width="17.140625" style="1" customWidth="1"/>
    <col min="2" max="2" width="84.281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3.8515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88" t="str">
        <f>B2&amp;" BoQ"</f>
        <v>Percentage BoQ</v>
      </c>
      <c r="B1" s="88"/>
      <c r="C1" s="88"/>
      <c r="D1" s="88"/>
      <c r="E1" s="88"/>
      <c r="F1" s="88"/>
      <c r="G1" s="88"/>
      <c r="H1" s="88"/>
      <c r="I1" s="88"/>
      <c r="J1" s="88"/>
      <c r="K1" s="88"/>
      <c r="L1" s="88"/>
      <c r="O1" s="5"/>
      <c r="P1" s="5"/>
      <c r="Q1" s="6"/>
      <c r="IE1" s="6"/>
      <c r="IF1" s="6"/>
      <c r="IG1" s="6"/>
      <c r="IH1" s="6"/>
      <c r="II1" s="6"/>
    </row>
    <row r="2" spans="1:17" s="4" customFormat="1" ht="14.25" hidden="1">
      <c r="A2" s="7" t="s">
        <v>0</v>
      </c>
      <c r="B2" s="7" t="s">
        <v>1</v>
      </c>
      <c r="C2" s="7" t="s">
        <v>2</v>
      </c>
      <c r="D2" s="7" t="s">
        <v>3</v>
      </c>
      <c r="E2" s="7" t="s">
        <v>4</v>
      </c>
      <c r="J2" s="8"/>
      <c r="K2" s="8"/>
      <c r="L2" s="8"/>
      <c r="O2" s="5"/>
      <c r="P2" s="5"/>
      <c r="Q2" s="6"/>
    </row>
    <row r="3" spans="1:243" s="4" customFormat="1" ht="13.5" hidden="1">
      <c r="A3" s="4" t="s">
        <v>5</v>
      </c>
      <c r="C3" s="4" t="s">
        <v>6</v>
      </c>
      <c r="IE3" s="6"/>
      <c r="IF3" s="6"/>
      <c r="IG3" s="6"/>
      <c r="IH3" s="6"/>
      <c r="II3" s="6"/>
    </row>
    <row r="4" spans="1:243" s="9" customFormat="1" ht="27.75" customHeight="1">
      <c r="A4" s="89" t="s">
        <v>72</v>
      </c>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IE4" s="10"/>
      <c r="IF4" s="10"/>
      <c r="IG4" s="10"/>
      <c r="IH4" s="10"/>
      <c r="II4" s="10"/>
    </row>
    <row r="5" spans="1:243" s="9" customFormat="1" ht="36" customHeight="1">
      <c r="A5" s="89" t="s">
        <v>86</v>
      </c>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IE5" s="10"/>
      <c r="IF5" s="10"/>
      <c r="IG5" s="10"/>
      <c r="IH5" s="10"/>
      <c r="II5" s="10"/>
    </row>
    <row r="6" spans="1:243" s="9" customFormat="1" ht="27" customHeight="1">
      <c r="A6" s="89" t="s">
        <v>7</v>
      </c>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IE6" s="10"/>
      <c r="IF6" s="10"/>
      <c r="IG6" s="10"/>
      <c r="IH6" s="10"/>
      <c r="II6" s="10"/>
    </row>
    <row r="7" spans="1:243" s="9" customFormat="1" ht="13.5" hidden="1">
      <c r="A7" s="90" t="s">
        <v>8</v>
      </c>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IE7" s="10"/>
      <c r="IF7" s="10"/>
      <c r="IG7" s="10"/>
      <c r="IH7" s="10"/>
      <c r="II7" s="10"/>
    </row>
    <row r="8" spans="1:243" s="12" customFormat="1" ht="54.75">
      <c r="A8" s="11" t="s">
        <v>70</v>
      </c>
      <c r="B8" s="91"/>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IE8" s="13"/>
      <c r="IF8" s="13"/>
      <c r="IG8" s="13"/>
      <c r="IH8" s="13"/>
      <c r="II8" s="13"/>
    </row>
    <row r="9" spans="1:243" s="14" customFormat="1" ht="13.5">
      <c r="A9" s="86" t="s">
        <v>9</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IE9" s="15"/>
      <c r="IF9" s="15"/>
      <c r="IG9" s="15"/>
      <c r="IH9" s="15"/>
      <c r="II9" s="15"/>
    </row>
    <row r="10" spans="1:243" s="17" customFormat="1" ht="27">
      <c r="A10" s="16" t="s">
        <v>10</v>
      </c>
      <c r="B10" s="16" t="s">
        <v>11</v>
      </c>
      <c r="C10" s="16" t="s">
        <v>11</v>
      </c>
      <c r="D10" s="16" t="s">
        <v>10</v>
      </c>
      <c r="E10" s="16" t="s">
        <v>11</v>
      </c>
      <c r="F10" s="16" t="s">
        <v>12</v>
      </c>
      <c r="G10" s="16" t="s">
        <v>12</v>
      </c>
      <c r="H10" s="16" t="s">
        <v>13</v>
      </c>
      <c r="I10" s="16" t="s">
        <v>11</v>
      </c>
      <c r="J10" s="16" t="s">
        <v>10</v>
      </c>
      <c r="K10" s="16" t="s">
        <v>14</v>
      </c>
      <c r="L10" s="16" t="s">
        <v>11</v>
      </c>
      <c r="M10" s="16" t="s">
        <v>10</v>
      </c>
      <c r="N10" s="16" t="s">
        <v>12</v>
      </c>
      <c r="O10" s="16" t="s">
        <v>12</v>
      </c>
      <c r="P10" s="16" t="s">
        <v>12</v>
      </c>
      <c r="Q10" s="16" t="s">
        <v>12</v>
      </c>
      <c r="R10" s="16" t="s">
        <v>13</v>
      </c>
      <c r="S10" s="16" t="s">
        <v>13</v>
      </c>
      <c r="T10" s="16" t="s">
        <v>12</v>
      </c>
      <c r="U10" s="16" t="s">
        <v>12</v>
      </c>
      <c r="V10" s="16" t="s">
        <v>12</v>
      </c>
      <c r="W10" s="16" t="s">
        <v>12</v>
      </c>
      <c r="X10" s="16" t="s">
        <v>13</v>
      </c>
      <c r="Y10" s="16" t="s">
        <v>13</v>
      </c>
      <c r="Z10" s="16" t="s">
        <v>12</v>
      </c>
      <c r="AA10" s="16" t="s">
        <v>12</v>
      </c>
      <c r="AB10" s="16" t="s">
        <v>12</v>
      </c>
      <c r="AC10" s="16" t="s">
        <v>12</v>
      </c>
      <c r="AD10" s="16" t="s">
        <v>13</v>
      </c>
      <c r="AE10" s="16" t="s">
        <v>13</v>
      </c>
      <c r="AF10" s="16" t="s">
        <v>12</v>
      </c>
      <c r="AG10" s="16" t="s">
        <v>12</v>
      </c>
      <c r="AH10" s="16" t="s">
        <v>12</v>
      </c>
      <c r="AI10" s="16" t="s">
        <v>12</v>
      </c>
      <c r="AJ10" s="16" t="s">
        <v>13</v>
      </c>
      <c r="AK10" s="16" t="s">
        <v>13</v>
      </c>
      <c r="AL10" s="16" t="s">
        <v>12</v>
      </c>
      <c r="AM10" s="16" t="s">
        <v>12</v>
      </c>
      <c r="AN10" s="16" t="s">
        <v>12</v>
      </c>
      <c r="AO10" s="16" t="s">
        <v>12</v>
      </c>
      <c r="AP10" s="16" t="s">
        <v>13</v>
      </c>
      <c r="AQ10" s="16" t="s">
        <v>13</v>
      </c>
      <c r="AR10" s="16" t="s">
        <v>12</v>
      </c>
      <c r="AS10" s="16" t="s">
        <v>12</v>
      </c>
      <c r="AT10" s="16" t="s">
        <v>10</v>
      </c>
      <c r="AU10" s="16" t="s">
        <v>10</v>
      </c>
      <c r="AV10" s="16" t="s">
        <v>13</v>
      </c>
      <c r="AW10" s="16" t="s">
        <v>13</v>
      </c>
      <c r="AX10" s="16" t="s">
        <v>10</v>
      </c>
      <c r="AY10" s="16" t="s">
        <v>10</v>
      </c>
      <c r="AZ10" s="16" t="s">
        <v>15</v>
      </c>
      <c r="BA10" s="16" t="s">
        <v>10</v>
      </c>
      <c r="BB10" s="16" t="s">
        <v>10</v>
      </c>
      <c r="BC10" s="16" t="s">
        <v>11</v>
      </c>
      <c r="IE10" s="18"/>
      <c r="IF10" s="18"/>
      <c r="IG10" s="18"/>
      <c r="IH10" s="18"/>
      <c r="II10" s="18"/>
    </row>
    <row r="11" spans="1:243" s="17" customFormat="1" ht="60" customHeight="1">
      <c r="A11" s="16" t="s">
        <v>16</v>
      </c>
      <c r="B11" s="16" t="s">
        <v>17</v>
      </c>
      <c r="C11" s="16" t="s">
        <v>18</v>
      </c>
      <c r="D11" s="16" t="s">
        <v>19</v>
      </c>
      <c r="E11" s="16" t="s">
        <v>20</v>
      </c>
      <c r="F11" s="16" t="s">
        <v>71</v>
      </c>
      <c r="G11" s="16"/>
      <c r="H11" s="16"/>
      <c r="I11" s="16" t="s">
        <v>21</v>
      </c>
      <c r="J11" s="16" t="s">
        <v>22</v>
      </c>
      <c r="K11" s="16" t="s">
        <v>23</v>
      </c>
      <c r="L11" s="16" t="s">
        <v>24</v>
      </c>
      <c r="M11" s="19" t="s">
        <v>25</v>
      </c>
      <c r="N11" s="16" t="s">
        <v>26</v>
      </c>
      <c r="O11" s="16" t="s">
        <v>27</v>
      </c>
      <c r="P11" s="16" t="s">
        <v>28</v>
      </c>
      <c r="Q11" s="16" t="s">
        <v>29</v>
      </c>
      <c r="R11" s="16"/>
      <c r="S11" s="16"/>
      <c r="T11" s="16" t="s">
        <v>30</v>
      </c>
      <c r="U11" s="16" t="s">
        <v>31</v>
      </c>
      <c r="V11" s="16" t="s">
        <v>32</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83</v>
      </c>
      <c r="BB11" s="20" t="s">
        <v>33</v>
      </c>
      <c r="BC11" s="20" t="s">
        <v>34</v>
      </c>
      <c r="IE11" s="18"/>
      <c r="IF11" s="18"/>
      <c r="IG11" s="18"/>
      <c r="IH11" s="18"/>
      <c r="II11" s="18"/>
    </row>
    <row r="12" spans="1:243" s="17" customFormat="1" ht="13.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85</v>
      </c>
      <c r="C13" s="24" t="s">
        <v>35</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85</v>
      </c>
      <c r="IC13" s="38" t="s">
        <v>35</v>
      </c>
      <c r="IE13" s="39"/>
      <c r="IF13" s="39" t="s">
        <v>36</v>
      </c>
      <c r="IG13" s="39" t="s">
        <v>37</v>
      </c>
      <c r="IH13" s="39">
        <v>10</v>
      </c>
      <c r="II13" s="39" t="s">
        <v>38</v>
      </c>
    </row>
    <row r="14" spans="1:243" s="38" customFormat="1" ht="83.25" customHeight="1">
      <c r="A14" s="22">
        <v>1.1</v>
      </c>
      <c r="B14" s="82" t="s">
        <v>87</v>
      </c>
      <c r="C14" s="24" t="s">
        <v>39</v>
      </c>
      <c r="D14" s="40">
        <v>20</v>
      </c>
      <c r="E14" s="79" t="s">
        <v>114</v>
      </c>
      <c r="F14" s="81">
        <v>990</v>
      </c>
      <c r="G14" s="41"/>
      <c r="H14" s="42"/>
      <c r="I14" s="40" t="s">
        <v>41</v>
      </c>
      <c r="J14" s="43">
        <f aca="true" t="shared" si="0" ref="J14:J24">IF(I14="Less(-)",-1,1)</f>
        <v>1</v>
      </c>
      <c r="K14" s="44" t="s">
        <v>42</v>
      </c>
      <c r="L14" s="44" t="s">
        <v>4</v>
      </c>
      <c r="M14" s="74"/>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 aca="true" t="shared" si="1" ref="BA14:BA24">total_amount_ba($B$2,$D$2,D14,F14,J14,K14,M14)</f>
        <v>19800</v>
      </c>
      <c r="BB14" s="48">
        <f aca="true" t="shared" si="2" ref="BB14:BB24">BA14+SUM(N14:AZ14)</f>
        <v>19800</v>
      </c>
      <c r="BC14" s="37" t="str">
        <f aca="true" t="shared" si="3" ref="BC14:BC24">SpellNumber(L14,BB14)</f>
        <v>INR  Nineteen Thousand Eight Hundred    Only</v>
      </c>
      <c r="IA14" s="38">
        <v>1.1</v>
      </c>
      <c r="IB14" s="78" t="s">
        <v>87</v>
      </c>
      <c r="IC14" s="38" t="s">
        <v>39</v>
      </c>
      <c r="ID14" s="38">
        <v>30</v>
      </c>
      <c r="IE14" s="39" t="s">
        <v>114</v>
      </c>
      <c r="IF14" s="39" t="s">
        <v>43</v>
      </c>
      <c r="IG14" s="39" t="s">
        <v>37</v>
      </c>
      <c r="IH14" s="39">
        <v>123.223</v>
      </c>
      <c r="II14" s="39" t="s">
        <v>40</v>
      </c>
    </row>
    <row r="15" spans="1:243" s="38" customFormat="1" ht="74.25" customHeight="1">
      <c r="A15" s="22">
        <v>2.1</v>
      </c>
      <c r="B15" s="82" t="s">
        <v>88</v>
      </c>
      <c r="C15" s="24" t="s">
        <v>44</v>
      </c>
      <c r="D15" s="40">
        <v>30</v>
      </c>
      <c r="E15" s="79" t="s">
        <v>115</v>
      </c>
      <c r="F15" s="40">
        <v>167</v>
      </c>
      <c r="G15" s="41"/>
      <c r="H15" s="41"/>
      <c r="I15" s="40" t="s">
        <v>41</v>
      </c>
      <c r="J15" s="43">
        <f t="shared" si="0"/>
        <v>1</v>
      </c>
      <c r="K15" s="44" t="s">
        <v>42</v>
      </c>
      <c r="L15" s="44" t="s">
        <v>4</v>
      </c>
      <c r="M15" s="75"/>
      <c r="N15" s="41"/>
      <c r="O15" s="41"/>
      <c r="P15" s="45"/>
      <c r="Q15" s="41"/>
      <c r="R15" s="41"/>
      <c r="S15" s="45"/>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 t="shared" si="1"/>
        <v>5010</v>
      </c>
      <c r="BB15" s="48">
        <f t="shared" si="2"/>
        <v>5010</v>
      </c>
      <c r="BC15" s="37" t="str">
        <f t="shared" si="3"/>
        <v>INR  Five Thousand  &amp;Ten  Only</v>
      </c>
      <c r="IA15" s="38">
        <v>2.1</v>
      </c>
      <c r="IB15" s="78" t="s">
        <v>116</v>
      </c>
      <c r="IC15" s="38" t="s">
        <v>44</v>
      </c>
      <c r="ID15" s="38">
        <v>60</v>
      </c>
      <c r="IE15" s="39" t="s">
        <v>115</v>
      </c>
      <c r="IF15" s="39" t="s">
        <v>45</v>
      </c>
      <c r="IG15" s="39" t="s">
        <v>46</v>
      </c>
      <c r="IH15" s="39">
        <v>213</v>
      </c>
      <c r="II15" s="39" t="s">
        <v>40</v>
      </c>
    </row>
    <row r="16" spans="1:243" s="38" customFormat="1" ht="73.5" customHeight="1">
      <c r="A16" s="22">
        <v>2.2</v>
      </c>
      <c r="B16" s="82" t="s">
        <v>89</v>
      </c>
      <c r="C16" s="24" t="s">
        <v>47</v>
      </c>
      <c r="D16" s="40">
        <v>25</v>
      </c>
      <c r="E16" s="79" t="s">
        <v>115</v>
      </c>
      <c r="F16" s="40">
        <v>200</v>
      </c>
      <c r="G16" s="41"/>
      <c r="H16" s="41"/>
      <c r="I16" s="40" t="s">
        <v>41</v>
      </c>
      <c r="J16" s="43">
        <f t="shared" si="0"/>
        <v>1</v>
      </c>
      <c r="K16" s="44" t="s">
        <v>42</v>
      </c>
      <c r="L16" s="44" t="s">
        <v>4</v>
      </c>
      <c r="M16" s="75"/>
      <c r="N16" s="41"/>
      <c r="O16" s="41"/>
      <c r="P16" s="45"/>
      <c r="Q16" s="41"/>
      <c r="R16" s="41"/>
      <c r="S16" s="45"/>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 t="shared" si="1"/>
        <v>5000</v>
      </c>
      <c r="BB16" s="48">
        <f t="shared" si="2"/>
        <v>5000</v>
      </c>
      <c r="BC16" s="37" t="str">
        <f t="shared" si="3"/>
        <v>INR  Five Thousand    Only</v>
      </c>
      <c r="IA16" s="38">
        <v>2.2</v>
      </c>
      <c r="IB16" s="78" t="s">
        <v>89</v>
      </c>
      <c r="IC16" s="38" t="s">
        <v>47</v>
      </c>
      <c r="ID16" s="38">
        <v>25</v>
      </c>
      <c r="IE16" s="39" t="s">
        <v>115</v>
      </c>
      <c r="IF16" s="39" t="s">
        <v>36</v>
      </c>
      <c r="IG16" s="39" t="s">
        <v>48</v>
      </c>
      <c r="IH16" s="39">
        <v>10</v>
      </c>
      <c r="II16" s="39" t="s">
        <v>40</v>
      </c>
    </row>
    <row r="17" spans="1:243" s="38" customFormat="1" ht="69" customHeight="1">
      <c r="A17" s="22">
        <v>2.3</v>
      </c>
      <c r="B17" s="82" t="s">
        <v>90</v>
      </c>
      <c r="C17" s="24" t="s">
        <v>49</v>
      </c>
      <c r="D17" s="40">
        <v>35</v>
      </c>
      <c r="E17" s="79" t="s">
        <v>115</v>
      </c>
      <c r="F17" s="40">
        <v>249</v>
      </c>
      <c r="G17" s="41"/>
      <c r="H17" s="41"/>
      <c r="I17" s="40" t="s">
        <v>41</v>
      </c>
      <c r="J17" s="43">
        <f t="shared" si="0"/>
        <v>1</v>
      </c>
      <c r="K17" s="44" t="s">
        <v>42</v>
      </c>
      <c r="L17" s="44" t="s">
        <v>4</v>
      </c>
      <c r="M17" s="75"/>
      <c r="N17" s="41"/>
      <c r="O17" s="41"/>
      <c r="P17" s="45"/>
      <c r="Q17" s="41"/>
      <c r="R17" s="41"/>
      <c r="S17" s="45"/>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7">
        <f t="shared" si="1"/>
        <v>8715</v>
      </c>
      <c r="BB17" s="48">
        <f t="shared" si="2"/>
        <v>8715</v>
      </c>
      <c r="BC17" s="37" t="str">
        <f t="shared" si="3"/>
        <v>INR  Eight Thousand Seven Hundred &amp; Fifteen  Only</v>
      </c>
      <c r="IA17" s="38">
        <v>2.3</v>
      </c>
      <c r="IB17" s="78" t="s">
        <v>90</v>
      </c>
      <c r="IC17" s="38" t="s">
        <v>49</v>
      </c>
      <c r="ID17" s="38">
        <v>40</v>
      </c>
      <c r="IE17" s="39" t="s">
        <v>115</v>
      </c>
      <c r="IF17" s="39" t="s">
        <v>50</v>
      </c>
      <c r="IG17" s="39" t="s">
        <v>51</v>
      </c>
      <c r="IH17" s="39">
        <v>10</v>
      </c>
      <c r="II17" s="39" t="s">
        <v>40</v>
      </c>
    </row>
    <row r="18" spans="1:243" s="38" customFormat="1" ht="61.5" customHeight="1">
      <c r="A18" s="22">
        <v>2.4</v>
      </c>
      <c r="B18" s="82" t="s">
        <v>91</v>
      </c>
      <c r="C18" s="24" t="s">
        <v>52</v>
      </c>
      <c r="D18" s="40">
        <v>20</v>
      </c>
      <c r="E18" s="79" t="s">
        <v>115</v>
      </c>
      <c r="F18" s="40">
        <v>394</v>
      </c>
      <c r="G18" s="41"/>
      <c r="H18" s="41"/>
      <c r="I18" s="40" t="s">
        <v>41</v>
      </c>
      <c r="J18" s="43">
        <f t="shared" si="0"/>
        <v>1</v>
      </c>
      <c r="K18" s="44" t="s">
        <v>42</v>
      </c>
      <c r="L18" s="44" t="s">
        <v>4</v>
      </c>
      <c r="M18" s="75"/>
      <c r="N18" s="41"/>
      <c r="O18" s="41"/>
      <c r="P18" s="45"/>
      <c r="Q18" s="41"/>
      <c r="R18" s="41"/>
      <c r="S18" s="45"/>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7">
        <f t="shared" si="1"/>
        <v>7880</v>
      </c>
      <c r="BB18" s="48">
        <f t="shared" si="2"/>
        <v>7880</v>
      </c>
      <c r="BC18" s="37" t="str">
        <f t="shared" si="3"/>
        <v>INR  Seven Thousand Eight Hundred &amp; Eighty  Only</v>
      </c>
      <c r="IA18" s="38">
        <v>2.4</v>
      </c>
      <c r="IB18" s="78" t="s">
        <v>91</v>
      </c>
      <c r="IC18" s="38" t="s">
        <v>52</v>
      </c>
      <c r="ID18" s="38">
        <v>25</v>
      </c>
      <c r="IE18" s="39" t="s">
        <v>115</v>
      </c>
      <c r="IF18" s="39" t="s">
        <v>43</v>
      </c>
      <c r="IG18" s="39" t="s">
        <v>37</v>
      </c>
      <c r="IH18" s="39">
        <v>123.223</v>
      </c>
      <c r="II18" s="39" t="s">
        <v>40</v>
      </c>
    </row>
    <row r="19" spans="1:243" s="38" customFormat="1" ht="81.75" customHeight="1">
      <c r="A19" s="22">
        <v>2.5</v>
      </c>
      <c r="B19" s="82" t="s">
        <v>92</v>
      </c>
      <c r="C19" s="24" t="s">
        <v>53</v>
      </c>
      <c r="D19" s="40">
        <v>10</v>
      </c>
      <c r="E19" s="79" t="s">
        <v>115</v>
      </c>
      <c r="F19" s="40">
        <v>543</v>
      </c>
      <c r="G19" s="41"/>
      <c r="H19" s="41"/>
      <c r="I19" s="40" t="s">
        <v>41</v>
      </c>
      <c r="J19" s="43">
        <f t="shared" si="0"/>
        <v>1</v>
      </c>
      <c r="K19" s="44" t="s">
        <v>42</v>
      </c>
      <c r="L19" s="44" t="s">
        <v>4</v>
      </c>
      <c r="M19" s="75"/>
      <c r="N19" s="41"/>
      <c r="O19" s="41"/>
      <c r="P19" s="45"/>
      <c r="Q19" s="41"/>
      <c r="R19" s="41"/>
      <c r="S19" s="45"/>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9"/>
      <c r="AV19" s="46"/>
      <c r="AW19" s="46"/>
      <c r="AX19" s="46"/>
      <c r="AY19" s="46"/>
      <c r="AZ19" s="46"/>
      <c r="BA19" s="47">
        <f t="shared" si="1"/>
        <v>5430</v>
      </c>
      <c r="BB19" s="48">
        <f t="shared" si="2"/>
        <v>5430</v>
      </c>
      <c r="BC19" s="37" t="str">
        <f t="shared" si="3"/>
        <v>INR  Five Thousand Four Hundred &amp; Thirty  Only</v>
      </c>
      <c r="IA19" s="38">
        <v>2.5</v>
      </c>
      <c r="IB19" s="78" t="s">
        <v>92</v>
      </c>
      <c r="IC19" s="38" t="s">
        <v>53</v>
      </c>
      <c r="ID19" s="38">
        <v>10</v>
      </c>
      <c r="IE19" s="39" t="s">
        <v>115</v>
      </c>
      <c r="IF19" s="39" t="s">
        <v>45</v>
      </c>
      <c r="IG19" s="39" t="s">
        <v>46</v>
      </c>
      <c r="IH19" s="39">
        <v>213</v>
      </c>
      <c r="II19" s="39" t="s">
        <v>40</v>
      </c>
    </row>
    <row r="20" spans="1:243" s="38" customFormat="1" ht="83.25" customHeight="1">
      <c r="A20" s="22">
        <v>3</v>
      </c>
      <c r="B20" s="83" t="s">
        <v>93</v>
      </c>
      <c r="C20" s="24" t="s">
        <v>54</v>
      </c>
      <c r="D20" s="40">
        <v>20</v>
      </c>
      <c r="E20" s="80" t="s">
        <v>40</v>
      </c>
      <c r="F20" s="40">
        <v>401</v>
      </c>
      <c r="G20" s="41"/>
      <c r="H20" s="41"/>
      <c r="I20" s="40" t="s">
        <v>41</v>
      </c>
      <c r="J20" s="43">
        <f t="shared" si="0"/>
        <v>1</v>
      </c>
      <c r="K20" s="44" t="s">
        <v>42</v>
      </c>
      <c r="L20" s="44" t="s">
        <v>4</v>
      </c>
      <c r="M20" s="75"/>
      <c r="N20" s="41"/>
      <c r="O20" s="41"/>
      <c r="P20" s="45"/>
      <c r="Q20" s="41"/>
      <c r="R20" s="41"/>
      <c r="S20" s="45"/>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7">
        <f t="shared" si="1"/>
        <v>8020</v>
      </c>
      <c r="BB20" s="48">
        <f t="shared" si="2"/>
        <v>8020</v>
      </c>
      <c r="BC20" s="37" t="str">
        <f t="shared" si="3"/>
        <v>INR  Eight Thousand  &amp;Twenty  Only</v>
      </c>
      <c r="IA20" s="38">
        <v>3</v>
      </c>
      <c r="IB20" s="78" t="s">
        <v>93</v>
      </c>
      <c r="IC20" s="38" t="s">
        <v>54</v>
      </c>
      <c r="ID20" s="38">
        <v>20</v>
      </c>
      <c r="IE20" s="39" t="s">
        <v>40</v>
      </c>
      <c r="IF20" s="39" t="s">
        <v>36</v>
      </c>
      <c r="IG20" s="39" t="s">
        <v>48</v>
      </c>
      <c r="IH20" s="39">
        <v>10</v>
      </c>
      <c r="II20" s="39" t="s">
        <v>40</v>
      </c>
    </row>
    <row r="21" spans="1:243" s="38" customFormat="1" ht="41.25" customHeight="1">
      <c r="A21" s="22">
        <v>4</v>
      </c>
      <c r="B21" s="82" t="s">
        <v>94</v>
      </c>
      <c r="C21" s="24" t="s">
        <v>55</v>
      </c>
      <c r="D21" s="40">
        <v>20</v>
      </c>
      <c r="E21" s="26" t="s">
        <v>40</v>
      </c>
      <c r="F21" s="40">
        <v>495</v>
      </c>
      <c r="G21" s="41"/>
      <c r="H21" s="41"/>
      <c r="I21" s="40" t="s">
        <v>41</v>
      </c>
      <c r="J21" s="43">
        <f t="shared" si="0"/>
        <v>1</v>
      </c>
      <c r="K21" s="44" t="s">
        <v>42</v>
      </c>
      <c r="L21" s="44" t="s">
        <v>4</v>
      </c>
      <c r="M21" s="75"/>
      <c r="N21" s="41"/>
      <c r="O21" s="41"/>
      <c r="P21" s="45"/>
      <c r="Q21" s="41"/>
      <c r="R21" s="41"/>
      <c r="S21" s="45"/>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7">
        <f t="shared" si="1"/>
        <v>9900</v>
      </c>
      <c r="BB21" s="48">
        <f t="shared" si="2"/>
        <v>9900</v>
      </c>
      <c r="BC21" s="37" t="str">
        <f t="shared" si="3"/>
        <v>INR  Nine Thousand Nine Hundred    Only</v>
      </c>
      <c r="IA21" s="38">
        <v>4</v>
      </c>
      <c r="IB21" s="78" t="s">
        <v>117</v>
      </c>
      <c r="IC21" s="38" t="s">
        <v>55</v>
      </c>
      <c r="ID21" s="38">
        <v>20</v>
      </c>
      <c r="IE21" s="39" t="s">
        <v>40</v>
      </c>
      <c r="IF21" s="39" t="s">
        <v>50</v>
      </c>
      <c r="IG21" s="39" t="s">
        <v>51</v>
      </c>
      <c r="IH21" s="39">
        <v>10</v>
      </c>
      <c r="II21" s="39" t="s">
        <v>40</v>
      </c>
    </row>
    <row r="22" spans="1:243" s="38" customFormat="1" ht="57" customHeight="1">
      <c r="A22" s="22">
        <v>5</v>
      </c>
      <c r="B22" s="82" t="s">
        <v>95</v>
      </c>
      <c r="C22" s="24" t="s">
        <v>56</v>
      </c>
      <c r="D22" s="40">
        <v>4</v>
      </c>
      <c r="E22" s="26" t="s">
        <v>40</v>
      </c>
      <c r="F22" s="40">
        <v>639</v>
      </c>
      <c r="G22" s="41"/>
      <c r="H22" s="41"/>
      <c r="I22" s="40" t="s">
        <v>41</v>
      </c>
      <c r="J22" s="43">
        <f t="shared" si="0"/>
        <v>1</v>
      </c>
      <c r="K22" s="44" t="s">
        <v>42</v>
      </c>
      <c r="L22" s="44" t="s">
        <v>4</v>
      </c>
      <c r="M22" s="75"/>
      <c r="N22" s="41"/>
      <c r="O22" s="41"/>
      <c r="P22" s="45"/>
      <c r="Q22" s="41"/>
      <c r="R22" s="41"/>
      <c r="S22" s="45"/>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7">
        <f t="shared" si="1"/>
        <v>2556</v>
      </c>
      <c r="BB22" s="48">
        <f t="shared" si="2"/>
        <v>2556</v>
      </c>
      <c r="BC22" s="37" t="str">
        <f t="shared" si="3"/>
        <v>INR  Two Thousand Five Hundred &amp; Fifty Six  Only</v>
      </c>
      <c r="IA22" s="38">
        <v>5</v>
      </c>
      <c r="IB22" s="78" t="s">
        <v>118</v>
      </c>
      <c r="IC22" s="38" t="s">
        <v>56</v>
      </c>
      <c r="ID22" s="38">
        <v>4</v>
      </c>
      <c r="IE22" s="39" t="s">
        <v>40</v>
      </c>
      <c r="IF22" s="39" t="s">
        <v>43</v>
      </c>
      <c r="IG22" s="39" t="s">
        <v>37</v>
      </c>
      <c r="IH22" s="39">
        <v>123.223</v>
      </c>
      <c r="II22" s="39" t="s">
        <v>40</v>
      </c>
    </row>
    <row r="23" spans="1:243" s="38" customFormat="1" ht="90" customHeight="1">
      <c r="A23" s="22">
        <v>6</v>
      </c>
      <c r="B23" s="82" t="s">
        <v>96</v>
      </c>
      <c r="C23" s="24" t="s">
        <v>57</v>
      </c>
      <c r="D23" s="40">
        <v>2</v>
      </c>
      <c r="E23" s="26" t="s">
        <v>40</v>
      </c>
      <c r="F23" s="40">
        <v>1760</v>
      </c>
      <c r="G23" s="41"/>
      <c r="H23" s="41"/>
      <c r="I23" s="40" t="s">
        <v>41</v>
      </c>
      <c r="J23" s="43">
        <f t="shared" si="0"/>
        <v>1</v>
      </c>
      <c r="K23" s="44" t="s">
        <v>42</v>
      </c>
      <c r="L23" s="44" t="s">
        <v>4</v>
      </c>
      <c r="M23" s="75"/>
      <c r="N23" s="41"/>
      <c r="O23" s="41"/>
      <c r="P23" s="45"/>
      <c r="Q23" s="41"/>
      <c r="R23" s="41"/>
      <c r="S23" s="45"/>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7">
        <f t="shared" si="1"/>
        <v>3520</v>
      </c>
      <c r="BB23" s="48">
        <f t="shared" si="2"/>
        <v>3520</v>
      </c>
      <c r="BC23" s="37" t="str">
        <f t="shared" si="3"/>
        <v>INR  Three Thousand Five Hundred &amp; Twenty  Only</v>
      </c>
      <c r="IA23" s="38">
        <v>6</v>
      </c>
      <c r="IB23" s="78" t="s">
        <v>96</v>
      </c>
      <c r="IC23" s="38" t="s">
        <v>57</v>
      </c>
      <c r="ID23" s="38">
        <v>2</v>
      </c>
      <c r="IE23" s="39" t="s">
        <v>40</v>
      </c>
      <c r="IF23" s="39" t="s">
        <v>45</v>
      </c>
      <c r="IG23" s="39" t="s">
        <v>46</v>
      </c>
      <c r="IH23" s="39">
        <v>213</v>
      </c>
      <c r="II23" s="39" t="s">
        <v>40</v>
      </c>
    </row>
    <row r="24" spans="1:243" s="38" customFormat="1" ht="87" customHeight="1">
      <c r="A24" s="22">
        <v>7</v>
      </c>
      <c r="B24" s="82" t="s">
        <v>97</v>
      </c>
      <c r="C24" s="24" t="s">
        <v>58</v>
      </c>
      <c r="D24" s="40">
        <v>1</v>
      </c>
      <c r="E24" s="26" t="s">
        <v>40</v>
      </c>
      <c r="F24" s="40">
        <v>4601</v>
      </c>
      <c r="G24" s="41"/>
      <c r="H24" s="41"/>
      <c r="I24" s="40" t="s">
        <v>41</v>
      </c>
      <c r="J24" s="43">
        <f t="shared" si="0"/>
        <v>1</v>
      </c>
      <c r="K24" s="44" t="s">
        <v>42</v>
      </c>
      <c r="L24" s="44" t="s">
        <v>4</v>
      </c>
      <c r="M24" s="75"/>
      <c r="N24" s="41"/>
      <c r="O24" s="41"/>
      <c r="P24" s="45"/>
      <c r="Q24" s="41"/>
      <c r="R24" s="41"/>
      <c r="S24" s="45"/>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7">
        <f t="shared" si="1"/>
        <v>4601</v>
      </c>
      <c r="BB24" s="48">
        <f t="shared" si="2"/>
        <v>4601</v>
      </c>
      <c r="BC24" s="37" t="str">
        <f t="shared" si="3"/>
        <v>INR  Four Thousand Six Hundred &amp; One  Only</v>
      </c>
      <c r="IA24" s="38">
        <v>7</v>
      </c>
      <c r="IB24" s="78" t="s">
        <v>97</v>
      </c>
      <c r="IC24" s="38" t="s">
        <v>58</v>
      </c>
      <c r="ID24" s="38">
        <v>1</v>
      </c>
      <c r="IE24" s="39" t="s">
        <v>40</v>
      </c>
      <c r="IF24" s="39" t="s">
        <v>36</v>
      </c>
      <c r="IG24" s="39" t="s">
        <v>48</v>
      </c>
      <c r="IH24" s="39">
        <v>10</v>
      </c>
      <c r="II24" s="39" t="s">
        <v>40</v>
      </c>
    </row>
    <row r="25" spans="1:243" s="38" customFormat="1" ht="72.75" customHeight="1">
      <c r="A25" s="22">
        <v>8.1</v>
      </c>
      <c r="B25" s="82" t="s">
        <v>98</v>
      </c>
      <c r="C25" s="24" t="s">
        <v>84</v>
      </c>
      <c r="D25" s="40">
        <v>20</v>
      </c>
      <c r="E25" s="26" t="s">
        <v>40</v>
      </c>
      <c r="F25" s="40">
        <v>199</v>
      </c>
      <c r="G25" s="41"/>
      <c r="H25" s="41"/>
      <c r="I25" s="40" t="s">
        <v>41</v>
      </c>
      <c r="J25" s="43">
        <f aca="true" t="shared" si="4" ref="J25:J40">IF(I25="Less(-)",-1,1)</f>
        <v>1</v>
      </c>
      <c r="K25" s="44" t="s">
        <v>42</v>
      </c>
      <c r="L25" s="44" t="s">
        <v>4</v>
      </c>
      <c r="M25" s="75"/>
      <c r="N25" s="41"/>
      <c r="O25" s="41"/>
      <c r="P25" s="45"/>
      <c r="Q25" s="41"/>
      <c r="R25" s="41"/>
      <c r="S25" s="45"/>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7">
        <f aca="true" t="shared" si="5" ref="BA25:BA40">total_amount_ba($B$2,$D$2,D25,F25,J25,K25,M25)</f>
        <v>3980</v>
      </c>
      <c r="BB25" s="48">
        <f aca="true" t="shared" si="6" ref="BB25:BB40">BA25+SUM(N25:AZ25)</f>
        <v>3980</v>
      </c>
      <c r="BC25" s="37" t="str">
        <f aca="true" t="shared" si="7" ref="BC25:BC40">SpellNumber(L25,BB25)</f>
        <v>INR  Three Thousand Nine Hundred &amp; Eighty  Only</v>
      </c>
      <c r="IA25" s="38">
        <v>8.1</v>
      </c>
      <c r="IB25" s="78" t="s">
        <v>98</v>
      </c>
      <c r="IC25" s="38" t="s">
        <v>84</v>
      </c>
      <c r="ID25" s="38">
        <v>20</v>
      </c>
      <c r="IE25" s="39" t="s">
        <v>40</v>
      </c>
      <c r="IF25" s="39" t="s">
        <v>43</v>
      </c>
      <c r="IG25" s="39" t="s">
        <v>37</v>
      </c>
      <c r="IH25" s="39">
        <v>123.223</v>
      </c>
      <c r="II25" s="39" t="s">
        <v>40</v>
      </c>
    </row>
    <row r="26" spans="1:243" s="38" customFormat="1" ht="27.75" customHeight="1">
      <c r="A26" s="22">
        <v>8.2</v>
      </c>
      <c r="B26" s="84" t="s">
        <v>99</v>
      </c>
      <c r="C26" s="24" t="s">
        <v>59</v>
      </c>
      <c r="D26" s="40">
        <v>2</v>
      </c>
      <c r="E26" s="26" t="s">
        <v>40</v>
      </c>
      <c r="F26" s="40">
        <v>556</v>
      </c>
      <c r="G26" s="41"/>
      <c r="H26" s="41"/>
      <c r="I26" s="40" t="s">
        <v>41</v>
      </c>
      <c r="J26" s="43">
        <f t="shared" si="4"/>
        <v>1</v>
      </c>
      <c r="K26" s="44" t="s">
        <v>42</v>
      </c>
      <c r="L26" s="44" t="s">
        <v>4</v>
      </c>
      <c r="M26" s="75"/>
      <c r="N26" s="41"/>
      <c r="O26" s="41"/>
      <c r="P26" s="45"/>
      <c r="Q26" s="41"/>
      <c r="R26" s="41"/>
      <c r="S26" s="45"/>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7">
        <f t="shared" si="5"/>
        <v>1112</v>
      </c>
      <c r="BB26" s="48">
        <f t="shared" si="6"/>
        <v>1112</v>
      </c>
      <c r="BC26" s="37" t="str">
        <f t="shared" si="7"/>
        <v>INR  One Thousand One Hundred &amp; Twelve  Only</v>
      </c>
      <c r="IA26" s="38">
        <v>8.2</v>
      </c>
      <c r="IB26" s="78" t="s">
        <v>99</v>
      </c>
      <c r="IC26" s="38" t="s">
        <v>59</v>
      </c>
      <c r="ID26" s="38">
        <v>2</v>
      </c>
      <c r="IE26" s="39" t="s">
        <v>40</v>
      </c>
      <c r="IF26" s="39" t="s">
        <v>45</v>
      </c>
      <c r="IG26" s="39" t="s">
        <v>46</v>
      </c>
      <c r="IH26" s="39">
        <v>213</v>
      </c>
      <c r="II26" s="39" t="s">
        <v>40</v>
      </c>
    </row>
    <row r="27" spans="1:243" s="38" customFormat="1" ht="23.25" customHeight="1">
      <c r="A27" s="22">
        <v>9</v>
      </c>
      <c r="B27" s="84" t="s">
        <v>100</v>
      </c>
      <c r="C27" s="24" t="s">
        <v>60</v>
      </c>
      <c r="D27" s="40">
        <v>2</v>
      </c>
      <c r="E27" s="26" t="s">
        <v>40</v>
      </c>
      <c r="F27" s="40">
        <v>2855</v>
      </c>
      <c r="G27" s="41"/>
      <c r="H27" s="41"/>
      <c r="I27" s="40" t="s">
        <v>41</v>
      </c>
      <c r="J27" s="43">
        <f t="shared" si="4"/>
        <v>1</v>
      </c>
      <c r="K27" s="44" t="s">
        <v>42</v>
      </c>
      <c r="L27" s="44" t="s">
        <v>4</v>
      </c>
      <c r="M27" s="75"/>
      <c r="N27" s="41"/>
      <c r="O27" s="41"/>
      <c r="P27" s="45"/>
      <c r="Q27" s="41"/>
      <c r="R27" s="41"/>
      <c r="S27" s="45"/>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7">
        <f t="shared" si="5"/>
        <v>5710</v>
      </c>
      <c r="BB27" s="48">
        <f t="shared" si="6"/>
        <v>5710</v>
      </c>
      <c r="BC27" s="37" t="str">
        <f t="shared" si="7"/>
        <v>INR  Five Thousand Seven Hundred &amp; Ten  Only</v>
      </c>
      <c r="IA27" s="38">
        <v>9</v>
      </c>
      <c r="IB27" s="78" t="s">
        <v>100</v>
      </c>
      <c r="IC27" s="38" t="s">
        <v>60</v>
      </c>
      <c r="ID27" s="38">
        <v>2</v>
      </c>
      <c r="IE27" s="39" t="s">
        <v>40</v>
      </c>
      <c r="IF27" s="39" t="s">
        <v>36</v>
      </c>
      <c r="IG27" s="39" t="s">
        <v>48</v>
      </c>
      <c r="IH27" s="39">
        <v>10</v>
      </c>
      <c r="II27" s="39" t="s">
        <v>40</v>
      </c>
    </row>
    <row r="28" spans="1:243" s="38" customFormat="1" ht="20.25" customHeight="1">
      <c r="A28" s="22">
        <v>10</v>
      </c>
      <c r="B28" s="82" t="s">
        <v>101</v>
      </c>
      <c r="C28" s="24" t="s">
        <v>61</v>
      </c>
      <c r="D28" s="40">
        <v>12</v>
      </c>
      <c r="E28" s="26" t="s">
        <v>40</v>
      </c>
      <c r="F28" s="40">
        <v>415</v>
      </c>
      <c r="G28" s="41"/>
      <c r="H28" s="50"/>
      <c r="I28" s="40" t="s">
        <v>41</v>
      </c>
      <c r="J28" s="43">
        <f t="shared" si="4"/>
        <v>1</v>
      </c>
      <c r="K28" s="44" t="s">
        <v>42</v>
      </c>
      <c r="L28" s="44" t="s">
        <v>4</v>
      </c>
      <c r="M28" s="75"/>
      <c r="N28" s="41"/>
      <c r="O28" s="41"/>
      <c r="P28" s="45"/>
      <c r="Q28" s="41"/>
      <c r="R28" s="41"/>
      <c r="S28" s="45"/>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7">
        <f t="shared" si="5"/>
        <v>4980</v>
      </c>
      <c r="BB28" s="48">
        <f t="shared" si="6"/>
        <v>4980</v>
      </c>
      <c r="BC28" s="37" t="str">
        <f t="shared" si="7"/>
        <v>INR  Four Thousand Nine Hundred &amp; Eighty  Only</v>
      </c>
      <c r="IA28" s="38">
        <v>10</v>
      </c>
      <c r="IB28" s="78" t="s">
        <v>119</v>
      </c>
      <c r="IC28" s="38" t="s">
        <v>61</v>
      </c>
      <c r="ID28" s="38">
        <v>12</v>
      </c>
      <c r="IE28" s="39" t="s">
        <v>40</v>
      </c>
      <c r="IF28" s="39" t="s">
        <v>50</v>
      </c>
      <c r="IG28" s="39" t="s">
        <v>51</v>
      </c>
      <c r="IH28" s="39">
        <v>10</v>
      </c>
      <c r="II28" s="39" t="s">
        <v>40</v>
      </c>
    </row>
    <row r="29" spans="1:243" s="38" customFormat="1" ht="30" customHeight="1">
      <c r="A29" s="22">
        <v>11</v>
      </c>
      <c r="B29" s="85" t="s">
        <v>102</v>
      </c>
      <c r="C29" s="24" t="s">
        <v>62</v>
      </c>
      <c r="D29" s="40">
        <v>8</v>
      </c>
      <c r="E29" s="51" t="s">
        <v>40</v>
      </c>
      <c r="F29" s="40">
        <v>3850</v>
      </c>
      <c r="G29" s="52"/>
      <c r="H29" s="53"/>
      <c r="I29" s="40" t="s">
        <v>41</v>
      </c>
      <c r="J29" s="43">
        <f t="shared" si="4"/>
        <v>1</v>
      </c>
      <c r="K29" s="44" t="s">
        <v>42</v>
      </c>
      <c r="L29" s="44" t="s">
        <v>4</v>
      </c>
      <c r="M29" s="75"/>
      <c r="N29" s="41"/>
      <c r="O29" s="41"/>
      <c r="P29" s="46"/>
      <c r="Q29" s="41"/>
      <c r="R29" s="41"/>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7">
        <f t="shared" si="5"/>
        <v>30800</v>
      </c>
      <c r="BB29" s="48">
        <f t="shared" si="6"/>
        <v>30800</v>
      </c>
      <c r="BC29" s="37" t="str">
        <f t="shared" si="7"/>
        <v>INR  Thirty Thousand Eight Hundred    Only</v>
      </c>
      <c r="IA29" s="38">
        <v>11</v>
      </c>
      <c r="IB29" s="78" t="s">
        <v>120</v>
      </c>
      <c r="IC29" s="38" t="s">
        <v>62</v>
      </c>
      <c r="ID29" s="38">
        <v>12</v>
      </c>
      <c r="IE29" s="39" t="s">
        <v>40</v>
      </c>
      <c r="IF29" s="39" t="s">
        <v>45</v>
      </c>
      <c r="IG29" s="39" t="s">
        <v>64</v>
      </c>
      <c r="IH29" s="39">
        <v>10</v>
      </c>
      <c r="II29" s="39" t="s">
        <v>40</v>
      </c>
    </row>
    <row r="30" spans="1:243" s="38" customFormat="1" ht="24.75" customHeight="1">
      <c r="A30" s="22">
        <v>12</v>
      </c>
      <c r="B30" s="85" t="s">
        <v>103</v>
      </c>
      <c r="C30" s="24" t="s">
        <v>63</v>
      </c>
      <c r="D30" s="40">
        <v>5</v>
      </c>
      <c r="E30" s="51" t="s">
        <v>40</v>
      </c>
      <c r="F30" s="40">
        <v>4500</v>
      </c>
      <c r="G30" s="52"/>
      <c r="H30" s="53"/>
      <c r="I30" s="40" t="s">
        <v>41</v>
      </c>
      <c r="J30" s="43">
        <f t="shared" si="4"/>
        <v>1</v>
      </c>
      <c r="K30" s="44" t="s">
        <v>42</v>
      </c>
      <c r="L30" s="44" t="s">
        <v>4</v>
      </c>
      <c r="M30" s="75"/>
      <c r="N30" s="41"/>
      <c r="O30" s="41"/>
      <c r="P30" s="46"/>
      <c r="Q30" s="41"/>
      <c r="R30" s="41"/>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7">
        <f t="shared" si="5"/>
        <v>22500</v>
      </c>
      <c r="BB30" s="48">
        <f t="shared" si="6"/>
        <v>22500</v>
      </c>
      <c r="BC30" s="37" t="str">
        <f t="shared" si="7"/>
        <v>INR  Twenty Two Thousand Five Hundred    Only</v>
      </c>
      <c r="IA30" s="38">
        <v>12</v>
      </c>
      <c r="IB30" s="78" t="s">
        <v>121</v>
      </c>
      <c r="IC30" s="38" t="s">
        <v>63</v>
      </c>
      <c r="ID30" s="38">
        <v>5</v>
      </c>
      <c r="IE30" s="39" t="s">
        <v>40</v>
      </c>
      <c r="IF30" s="39" t="s">
        <v>45</v>
      </c>
      <c r="IG30" s="39" t="s">
        <v>64</v>
      </c>
      <c r="IH30" s="39">
        <v>10</v>
      </c>
      <c r="II30" s="39" t="s">
        <v>40</v>
      </c>
    </row>
    <row r="31" spans="1:243" s="38" customFormat="1" ht="24" customHeight="1">
      <c r="A31" s="22">
        <v>13</v>
      </c>
      <c r="B31" s="82" t="s">
        <v>104</v>
      </c>
      <c r="C31" s="24" t="s">
        <v>73</v>
      </c>
      <c r="D31" s="40">
        <v>6</v>
      </c>
      <c r="E31" s="51" t="s">
        <v>40</v>
      </c>
      <c r="F31" s="40">
        <v>2452</v>
      </c>
      <c r="G31" s="52"/>
      <c r="H31" s="53"/>
      <c r="I31" s="40" t="s">
        <v>41</v>
      </c>
      <c r="J31" s="43">
        <f t="shared" si="4"/>
        <v>1</v>
      </c>
      <c r="K31" s="44" t="s">
        <v>42</v>
      </c>
      <c r="L31" s="44" t="s">
        <v>4</v>
      </c>
      <c r="M31" s="75"/>
      <c r="N31" s="41"/>
      <c r="O31" s="41"/>
      <c r="P31" s="46"/>
      <c r="Q31" s="41"/>
      <c r="R31" s="41"/>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7">
        <f t="shared" si="5"/>
        <v>14712</v>
      </c>
      <c r="BB31" s="48">
        <f t="shared" si="6"/>
        <v>14712</v>
      </c>
      <c r="BC31" s="37" t="str">
        <f t="shared" si="7"/>
        <v>INR  Fourteen Thousand Seven Hundred &amp; Twelve  Only</v>
      </c>
      <c r="IA31" s="38">
        <v>13</v>
      </c>
      <c r="IB31" s="78" t="s">
        <v>122</v>
      </c>
      <c r="IC31" s="38" t="s">
        <v>73</v>
      </c>
      <c r="ID31" s="38">
        <v>6</v>
      </c>
      <c r="IE31" s="39" t="s">
        <v>40</v>
      </c>
      <c r="IF31" s="39" t="s">
        <v>45</v>
      </c>
      <c r="IG31" s="39" t="s">
        <v>64</v>
      </c>
      <c r="IH31" s="39">
        <v>10</v>
      </c>
      <c r="II31" s="39" t="s">
        <v>40</v>
      </c>
    </row>
    <row r="32" spans="1:243" s="38" customFormat="1" ht="48" customHeight="1">
      <c r="A32" s="22">
        <v>14</v>
      </c>
      <c r="B32" s="85" t="s">
        <v>105</v>
      </c>
      <c r="C32" s="24" t="s">
        <v>74</v>
      </c>
      <c r="D32" s="40">
        <v>4</v>
      </c>
      <c r="E32" s="51" t="s">
        <v>40</v>
      </c>
      <c r="F32" s="40">
        <v>2450</v>
      </c>
      <c r="G32" s="52"/>
      <c r="H32" s="53"/>
      <c r="I32" s="40" t="s">
        <v>41</v>
      </c>
      <c r="J32" s="43">
        <f>IF(I32="Less(-)",-1,1)</f>
        <v>1</v>
      </c>
      <c r="K32" s="44" t="s">
        <v>42</v>
      </c>
      <c r="L32" s="44" t="s">
        <v>4</v>
      </c>
      <c r="M32" s="75"/>
      <c r="N32" s="41"/>
      <c r="O32" s="41"/>
      <c r="P32" s="46"/>
      <c r="Q32" s="41"/>
      <c r="R32" s="41"/>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7">
        <f>total_amount_ba($B$2,$D$2,D32,F32,J32,K32,M32)</f>
        <v>9800</v>
      </c>
      <c r="BB32" s="48">
        <f>BA32+SUM(N32:AZ32)</f>
        <v>9800</v>
      </c>
      <c r="BC32" s="37" t="str">
        <f>SpellNumber(L32,BB32)</f>
        <v>INR  Nine Thousand Eight Hundred    Only</v>
      </c>
      <c r="IA32" s="38">
        <v>14</v>
      </c>
      <c r="IB32" s="78" t="s">
        <v>123</v>
      </c>
      <c r="IC32" s="38" t="s">
        <v>74</v>
      </c>
      <c r="ID32" s="38">
        <v>4</v>
      </c>
      <c r="IE32" s="39" t="s">
        <v>40</v>
      </c>
      <c r="IF32" s="39" t="s">
        <v>45</v>
      </c>
      <c r="IG32" s="39" t="s">
        <v>64</v>
      </c>
      <c r="IH32" s="39">
        <v>10</v>
      </c>
      <c r="II32" s="39" t="s">
        <v>40</v>
      </c>
    </row>
    <row r="33" spans="1:243" s="38" customFormat="1" ht="21" customHeight="1">
      <c r="A33" s="22">
        <v>15</v>
      </c>
      <c r="B33" s="85" t="s">
        <v>106</v>
      </c>
      <c r="C33" s="24" t="s">
        <v>75</v>
      </c>
      <c r="D33" s="40">
        <v>4</v>
      </c>
      <c r="E33" s="51" t="s">
        <v>40</v>
      </c>
      <c r="F33" s="40">
        <v>288</v>
      </c>
      <c r="G33" s="52"/>
      <c r="H33" s="53"/>
      <c r="I33" s="40" t="s">
        <v>41</v>
      </c>
      <c r="J33" s="43">
        <f t="shared" si="4"/>
        <v>1</v>
      </c>
      <c r="K33" s="44" t="s">
        <v>42</v>
      </c>
      <c r="L33" s="44" t="s">
        <v>4</v>
      </c>
      <c r="M33" s="75"/>
      <c r="N33" s="41"/>
      <c r="O33" s="41"/>
      <c r="P33" s="46"/>
      <c r="Q33" s="41"/>
      <c r="R33" s="41"/>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7">
        <f t="shared" si="5"/>
        <v>1152</v>
      </c>
      <c r="BB33" s="48">
        <f t="shared" si="6"/>
        <v>1152</v>
      </c>
      <c r="BC33" s="37" t="str">
        <f t="shared" si="7"/>
        <v>INR  One Thousand One Hundred &amp; Fifty Two  Only</v>
      </c>
      <c r="IA33" s="38">
        <v>15</v>
      </c>
      <c r="IB33" s="78" t="s">
        <v>106</v>
      </c>
      <c r="IC33" s="38" t="s">
        <v>75</v>
      </c>
      <c r="ID33" s="38">
        <v>4</v>
      </c>
      <c r="IE33" s="39" t="s">
        <v>40</v>
      </c>
      <c r="IF33" s="39" t="s">
        <v>45</v>
      </c>
      <c r="IG33" s="39" t="s">
        <v>64</v>
      </c>
      <c r="IH33" s="39">
        <v>10</v>
      </c>
      <c r="II33" s="39" t="s">
        <v>40</v>
      </c>
    </row>
    <row r="34" spans="1:243" s="38" customFormat="1" ht="36" customHeight="1">
      <c r="A34" s="22">
        <v>16</v>
      </c>
      <c r="B34" s="85" t="s">
        <v>107</v>
      </c>
      <c r="C34" s="24" t="s">
        <v>76</v>
      </c>
      <c r="D34" s="40">
        <v>1</v>
      </c>
      <c r="E34" s="51" t="s">
        <v>40</v>
      </c>
      <c r="F34" s="40">
        <v>5200</v>
      </c>
      <c r="G34" s="52"/>
      <c r="H34" s="53"/>
      <c r="I34" s="40" t="s">
        <v>41</v>
      </c>
      <c r="J34" s="43">
        <f t="shared" si="4"/>
        <v>1</v>
      </c>
      <c r="K34" s="44" t="s">
        <v>42</v>
      </c>
      <c r="L34" s="44" t="s">
        <v>4</v>
      </c>
      <c r="M34" s="75"/>
      <c r="N34" s="41"/>
      <c r="O34" s="41"/>
      <c r="P34" s="46"/>
      <c r="Q34" s="41"/>
      <c r="R34" s="41"/>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7">
        <f t="shared" si="5"/>
        <v>5200</v>
      </c>
      <c r="BB34" s="48">
        <f t="shared" si="6"/>
        <v>5200</v>
      </c>
      <c r="BC34" s="37" t="str">
        <f t="shared" si="7"/>
        <v>INR  Five Thousand Two Hundred    Only</v>
      </c>
      <c r="IA34" s="38">
        <v>16</v>
      </c>
      <c r="IB34" s="78" t="s">
        <v>124</v>
      </c>
      <c r="IC34" s="38" t="s">
        <v>76</v>
      </c>
      <c r="ID34" s="38">
        <v>2</v>
      </c>
      <c r="IE34" s="39" t="s">
        <v>40</v>
      </c>
      <c r="IF34" s="39" t="s">
        <v>45</v>
      </c>
      <c r="IG34" s="39" t="s">
        <v>64</v>
      </c>
      <c r="IH34" s="39">
        <v>10</v>
      </c>
      <c r="II34" s="39" t="s">
        <v>40</v>
      </c>
    </row>
    <row r="35" spans="1:243" s="38" customFormat="1" ht="33.75" customHeight="1">
      <c r="A35" s="22">
        <v>17</v>
      </c>
      <c r="B35" s="83" t="s">
        <v>108</v>
      </c>
      <c r="C35" s="24" t="s">
        <v>77</v>
      </c>
      <c r="D35" s="40">
        <v>4</v>
      </c>
      <c r="E35" s="51" t="s">
        <v>40</v>
      </c>
      <c r="F35" s="40">
        <v>550</v>
      </c>
      <c r="G35" s="52"/>
      <c r="H35" s="53"/>
      <c r="I35" s="40" t="s">
        <v>41</v>
      </c>
      <c r="J35" s="43">
        <f t="shared" si="4"/>
        <v>1</v>
      </c>
      <c r="K35" s="44" t="s">
        <v>42</v>
      </c>
      <c r="L35" s="44" t="s">
        <v>4</v>
      </c>
      <c r="M35" s="75"/>
      <c r="N35" s="41"/>
      <c r="O35" s="41"/>
      <c r="P35" s="46"/>
      <c r="Q35" s="41"/>
      <c r="R35" s="41"/>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7">
        <f t="shared" si="5"/>
        <v>2200</v>
      </c>
      <c r="BB35" s="48">
        <f t="shared" si="6"/>
        <v>2200</v>
      </c>
      <c r="BC35" s="37" t="str">
        <f t="shared" si="7"/>
        <v>INR  Two Thousand Two Hundred    Only</v>
      </c>
      <c r="IA35" s="38">
        <v>17</v>
      </c>
      <c r="IB35" s="78" t="s">
        <v>108</v>
      </c>
      <c r="IC35" s="38" t="s">
        <v>77</v>
      </c>
      <c r="ID35" s="38">
        <v>4</v>
      </c>
      <c r="IE35" s="39" t="s">
        <v>40</v>
      </c>
      <c r="IF35" s="39" t="s">
        <v>45</v>
      </c>
      <c r="IG35" s="39" t="s">
        <v>64</v>
      </c>
      <c r="IH35" s="39">
        <v>10</v>
      </c>
      <c r="II35" s="39" t="s">
        <v>40</v>
      </c>
    </row>
    <row r="36" spans="1:243" s="38" customFormat="1" ht="48" customHeight="1">
      <c r="A36" s="22">
        <v>18</v>
      </c>
      <c r="B36" s="83" t="s">
        <v>109</v>
      </c>
      <c r="C36" s="24" t="s">
        <v>78</v>
      </c>
      <c r="D36" s="40">
        <v>1</v>
      </c>
      <c r="E36" s="51" t="s">
        <v>40</v>
      </c>
      <c r="F36" s="40">
        <v>5308</v>
      </c>
      <c r="G36" s="52"/>
      <c r="H36" s="53"/>
      <c r="I36" s="40" t="s">
        <v>41</v>
      </c>
      <c r="J36" s="43">
        <f t="shared" si="4"/>
        <v>1</v>
      </c>
      <c r="K36" s="44" t="s">
        <v>42</v>
      </c>
      <c r="L36" s="44" t="s">
        <v>4</v>
      </c>
      <c r="M36" s="75"/>
      <c r="N36" s="41"/>
      <c r="O36" s="41"/>
      <c r="P36" s="46"/>
      <c r="Q36" s="41"/>
      <c r="R36" s="41"/>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7">
        <f t="shared" si="5"/>
        <v>5308</v>
      </c>
      <c r="BB36" s="48">
        <f t="shared" si="6"/>
        <v>5308</v>
      </c>
      <c r="BC36" s="37" t="str">
        <f t="shared" si="7"/>
        <v>INR  Five Thousand Three Hundred &amp; Eight  Only</v>
      </c>
      <c r="IA36" s="38">
        <v>18</v>
      </c>
      <c r="IB36" s="78" t="s">
        <v>109</v>
      </c>
      <c r="IC36" s="38" t="s">
        <v>78</v>
      </c>
      <c r="ID36" s="38">
        <v>1</v>
      </c>
      <c r="IE36" s="39" t="s">
        <v>40</v>
      </c>
      <c r="IF36" s="39" t="s">
        <v>45</v>
      </c>
      <c r="IG36" s="39" t="s">
        <v>64</v>
      </c>
      <c r="IH36" s="39">
        <v>10</v>
      </c>
      <c r="II36" s="39" t="s">
        <v>40</v>
      </c>
    </row>
    <row r="37" spans="1:243" s="38" customFormat="1" ht="23.25" customHeight="1">
      <c r="A37" s="22">
        <v>19</v>
      </c>
      <c r="B37" s="83" t="s">
        <v>110</v>
      </c>
      <c r="C37" s="24" t="s">
        <v>79</v>
      </c>
      <c r="D37" s="40">
        <v>20</v>
      </c>
      <c r="E37" s="51" t="s">
        <v>115</v>
      </c>
      <c r="F37" s="40">
        <v>206</v>
      </c>
      <c r="G37" s="52"/>
      <c r="H37" s="53"/>
      <c r="I37" s="40" t="s">
        <v>41</v>
      </c>
      <c r="J37" s="43">
        <f t="shared" si="4"/>
        <v>1</v>
      </c>
      <c r="K37" s="44" t="s">
        <v>42</v>
      </c>
      <c r="L37" s="44" t="s">
        <v>4</v>
      </c>
      <c r="M37" s="75"/>
      <c r="N37" s="41"/>
      <c r="O37" s="41"/>
      <c r="P37" s="46"/>
      <c r="Q37" s="41"/>
      <c r="R37" s="41"/>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7">
        <f t="shared" si="5"/>
        <v>4120</v>
      </c>
      <c r="BB37" s="48">
        <f t="shared" si="6"/>
        <v>4120</v>
      </c>
      <c r="BC37" s="37" t="str">
        <f t="shared" si="7"/>
        <v>INR  Four Thousand One Hundred &amp; Twenty  Only</v>
      </c>
      <c r="IA37" s="38">
        <v>19</v>
      </c>
      <c r="IB37" s="78" t="s">
        <v>110</v>
      </c>
      <c r="IC37" s="38" t="s">
        <v>79</v>
      </c>
      <c r="ID37" s="38">
        <v>20</v>
      </c>
      <c r="IE37" s="39" t="s">
        <v>115</v>
      </c>
      <c r="IF37" s="39" t="s">
        <v>45</v>
      </c>
      <c r="IG37" s="39" t="s">
        <v>64</v>
      </c>
      <c r="IH37" s="39">
        <v>10</v>
      </c>
      <c r="II37" s="39" t="s">
        <v>40</v>
      </c>
    </row>
    <row r="38" spans="1:243" s="38" customFormat="1" ht="72.75" customHeight="1">
      <c r="A38" s="22">
        <v>20.1</v>
      </c>
      <c r="B38" s="83" t="s">
        <v>111</v>
      </c>
      <c r="C38" s="24" t="s">
        <v>80</v>
      </c>
      <c r="D38" s="40">
        <v>3</v>
      </c>
      <c r="E38" s="51" t="s">
        <v>40</v>
      </c>
      <c r="F38" s="40">
        <v>11082</v>
      </c>
      <c r="G38" s="52"/>
      <c r="H38" s="53"/>
      <c r="I38" s="40" t="s">
        <v>41</v>
      </c>
      <c r="J38" s="43">
        <f t="shared" si="4"/>
        <v>1</v>
      </c>
      <c r="K38" s="44" t="s">
        <v>42</v>
      </c>
      <c r="L38" s="44" t="s">
        <v>4</v>
      </c>
      <c r="M38" s="75"/>
      <c r="N38" s="41"/>
      <c r="O38" s="41"/>
      <c r="P38" s="46"/>
      <c r="Q38" s="41"/>
      <c r="R38" s="41"/>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7">
        <f t="shared" si="5"/>
        <v>33246</v>
      </c>
      <c r="BB38" s="48">
        <f t="shared" si="6"/>
        <v>33246</v>
      </c>
      <c r="BC38" s="37" t="str">
        <f t="shared" si="7"/>
        <v>INR  Thirty Three Thousand Two Hundred &amp; Forty Six  Only</v>
      </c>
      <c r="IA38" s="38">
        <v>20.1</v>
      </c>
      <c r="IB38" s="78" t="s">
        <v>111</v>
      </c>
      <c r="IC38" s="38" t="s">
        <v>80</v>
      </c>
      <c r="ID38" s="38">
        <v>3</v>
      </c>
      <c r="IE38" s="39" t="s">
        <v>40</v>
      </c>
      <c r="IF38" s="39" t="s">
        <v>45</v>
      </c>
      <c r="IG38" s="39" t="s">
        <v>64</v>
      </c>
      <c r="IH38" s="39">
        <v>10</v>
      </c>
      <c r="II38" s="39" t="s">
        <v>40</v>
      </c>
    </row>
    <row r="39" spans="1:243" s="38" customFormat="1" ht="23.25" customHeight="1">
      <c r="A39" s="22">
        <v>20.2</v>
      </c>
      <c r="B39" s="83" t="s">
        <v>112</v>
      </c>
      <c r="C39" s="24" t="s">
        <v>81</v>
      </c>
      <c r="D39" s="40">
        <v>1</v>
      </c>
      <c r="E39" s="51" t="s">
        <v>40</v>
      </c>
      <c r="F39" s="40">
        <v>9633</v>
      </c>
      <c r="G39" s="52"/>
      <c r="H39" s="53"/>
      <c r="I39" s="40" t="s">
        <v>41</v>
      </c>
      <c r="J39" s="43">
        <f t="shared" si="4"/>
        <v>1</v>
      </c>
      <c r="K39" s="44" t="s">
        <v>42</v>
      </c>
      <c r="L39" s="44" t="s">
        <v>4</v>
      </c>
      <c r="M39" s="75"/>
      <c r="N39" s="41"/>
      <c r="O39" s="41"/>
      <c r="P39" s="46"/>
      <c r="Q39" s="41"/>
      <c r="R39" s="41"/>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7">
        <f t="shared" si="5"/>
        <v>9633</v>
      </c>
      <c r="BB39" s="48">
        <f t="shared" si="6"/>
        <v>9633</v>
      </c>
      <c r="BC39" s="37" t="str">
        <f t="shared" si="7"/>
        <v>INR  Nine Thousand Six Hundred &amp; Thirty Three  Only</v>
      </c>
      <c r="IA39" s="38">
        <v>20.2</v>
      </c>
      <c r="IB39" s="78" t="s">
        <v>112</v>
      </c>
      <c r="IC39" s="38" t="s">
        <v>81</v>
      </c>
      <c r="ID39" s="38">
        <v>1</v>
      </c>
      <c r="IE39" s="39" t="s">
        <v>40</v>
      </c>
      <c r="IF39" s="39" t="s">
        <v>45</v>
      </c>
      <c r="IG39" s="39" t="s">
        <v>64</v>
      </c>
      <c r="IH39" s="39">
        <v>10</v>
      </c>
      <c r="II39" s="39" t="s">
        <v>40</v>
      </c>
    </row>
    <row r="40" spans="1:243" s="38" customFormat="1" ht="60" customHeight="1">
      <c r="A40" s="22">
        <v>21</v>
      </c>
      <c r="B40" s="85" t="s">
        <v>113</v>
      </c>
      <c r="C40" s="24" t="s">
        <v>82</v>
      </c>
      <c r="D40" s="40">
        <v>20</v>
      </c>
      <c r="E40" s="51" t="s">
        <v>115</v>
      </c>
      <c r="F40" s="40">
        <v>556</v>
      </c>
      <c r="G40" s="52"/>
      <c r="H40" s="53"/>
      <c r="I40" s="40" t="s">
        <v>41</v>
      </c>
      <c r="J40" s="43">
        <f t="shared" si="4"/>
        <v>1</v>
      </c>
      <c r="K40" s="44" t="s">
        <v>42</v>
      </c>
      <c r="L40" s="44" t="s">
        <v>4</v>
      </c>
      <c r="M40" s="75"/>
      <c r="N40" s="41"/>
      <c r="O40" s="41"/>
      <c r="P40" s="46"/>
      <c r="Q40" s="41"/>
      <c r="R40" s="41"/>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7">
        <f t="shared" si="5"/>
        <v>11120</v>
      </c>
      <c r="BB40" s="48">
        <f t="shared" si="6"/>
        <v>11120</v>
      </c>
      <c r="BC40" s="37" t="str">
        <f t="shared" si="7"/>
        <v>INR  Eleven Thousand One Hundred &amp; Twenty  Only</v>
      </c>
      <c r="IA40" s="38">
        <v>21</v>
      </c>
      <c r="IB40" s="78" t="s">
        <v>113</v>
      </c>
      <c r="IC40" s="38" t="s">
        <v>82</v>
      </c>
      <c r="ID40" s="38">
        <v>30</v>
      </c>
      <c r="IE40" s="39" t="s">
        <v>115</v>
      </c>
      <c r="IF40" s="39" t="s">
        <v>45</v>
      </c>
      <c r="IG40" s="39" t="s">
        <v>64</v>
      </c>
      <c r="IH40" s="39">
        <v>10</v>
      </c>
      <c r="II40" s="39" t="s">
        <v>40</v>
      </c>
    </row>
    <row r="41" spans="1:243" s="38" customFormat="1" ht="48" customHeight="1">
      <c r="A41" s="54" t="s">
        <v>65</v>
      </c>
      <c r="B41" s="55"/>
      <c r="C41" s="56"/>
      <c r="D41" s="57"/>
      <c r="E41" s="57"/>
      <c r="F41" s="57"/>
      <c r="G41" s="57"/>
      <c r="H41" s="58"/>
      <c r="I41" s="58"/>
      <c r="J41" s="58"/>
      <c r="K41" s="58"/>
      <c r="L41" s="59"/>
      <c r="BA41" s="60">
        <f>SUM(BA13:BA40)</f>
        <v>246005</v>
      </c>
      <c r="BB41" s="61">
        <f>SUM(BB13:BB40)</f>
        <v>246005</v>
      </c>
      <c r="BC41" s="37" t="str">
        <f>SpellNumber($E$2,BB41)</f>
        <v>INR  Two Lakh Forty Six Thousand  &amp;Five  Only</v>
      </c>
      <c r="IE41" s="39">
        <v>4</v>
      </c>
      <c r="IF41" s="39" t="s">
        <v>45</v>
      </c>
      <c r="IG41" s="39" t="s">
        <v>64</v>
      </c>
      <c r="IH41" s="39">
        <v>10</v>
      </c>
      <c r="II41" s="39" t="s">
        <v>40</v>
      </c>
    </row>
    <row r="42" spans="1:243" s="70" customFormat="1" ht="18">
      <c r="A42" s="55" t="s">
        <v>66</v>
      </c>
      <c r="B42" s="62"/>
      <c r="C42" s="63"/>
      <c r="D42" s="64"/>
      <c r="E42" s="76" t="s">
        <v>69</v>
      </c>
      <c r="F42" s="77"/>
      <c r="G42" s="65"/>
      <c r="H42" s="66"/>
      <c r="I42" s="66"/>
      <c r="J42" s="66"/>
      <c r="K42" s="67"/>
      <c r="L42" s="68"/>
      <c r="M42" s="69"/>
      <c r="O42" s="38"/>
      <c r="P42" s="38"/>
      <c r="Q42" s="38"/>
      <c r="R42" s="38"/>
      <c r="S42" s="38"/>
      <c r="BA42" s="71">
        <f>IF(ISBLANK(F42),0,IF(E42="Excess (+)",ROUND(BA41+(BA41*F42),2),IF(E42="Less (-)",ROUND(BA41+(BA41*F42*(-1)),2),IF(E42="At Par",BA41,0))))</f>
        <v>0</v>
      </c>
      <c r="BB42" s="72">
        <f>ROUND(BA42,0)</f>
        <v>0</v>
      </c>
      <c r="BC42" s="37" t="str">
        <f>SpellNumber($E$2,BB42)</f>
        <v>INR Zero Only</v>
      </c>
      <c r="IE42" s="73"/>
      <c r="IF42" s="73"/>
      <c r="IG42" s="73"/>
      <c r="IH42" s="73"/>
      <c r="II42" s="73"/>
    </row>
    <row r="43" spans="1:243" s="70" customFormat="1" ht="18">
      <c r="A43" s="54" t="s">
        <v>67</v>
      </c>
      <c r="B43" s="54"/>
      <c r="C43" s="87" t="str">
        <f>SpellNumber($E$2,BB42)</f>
        <v>INR Zero Only</v>
      </c>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IE43" s="73"/>
      <c r="IF43" s="73"/>
      <c r="IG43" s="73"/>
      <c r="IH43" s="73"/>
      <c r="II43" s="73"/>
    </row>
    <row r="44" ht="15"/>
    <row r="45" ht="15"/>
    <row r="46" ht="15"/>
    <row r="47" ht="15"/>
    <row r="48" ht="15"/>
    <row r="49" ht="15"/>
    <row r="50" ht="15"/>
  </sheetData>
  <sheetProtection password="EEC8" sheet="1"/>
  <mergeCells count="8">
    <mergeCell ref="A9:BC9"/>
    <mergeCell ref="C43:BC43"/>
    <mergeCell ref="A1:L1"/>
    <mergeCell ref="A4:BC4"/>
    <mergeCell ref="A5:BC5"/>
    <mergeCell ref="A6:BC6"/>
    <mergeCell ref="A7:BC7"/>
    <mergeCell ref="B8:BC8"/>
  </mergeCells>
  <dataValidations count="21">
    <dataValidation type="list" allowBlank="1" showErrorMessage="1" sqref="E42">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2">
      <formula1>0</formula1>
      <formula2>99.9</formula2>
    </dataValidation>
    <dataValidation type="decimal" allowBlank="1" showInputMessage="1" showErrorMessage="1" promptTitle="Rate Entry" prompt="Please enter the Rate in Rupees for this item. " errorTitle="Invaid Entry" error="Only Numeric Values are allowed. " sqref="H28:H40">
      <formula1>0</formula1>
      <formula2>999999999999999</formula2>
    </dataValidation>
    <dataValidation allowBlank="1" showInputMessage="1" showErrorMessage="1" promptTitle="Item Description" prompt="Please enter Item Description in text" sqref="B19:B24 B28">
      <formula1>0</formula1>
      <formula2>0</formula2>
    </dataValidation>
    <dataValidation type="decimal" allowBlank="1" showInputMessage="1" showErrorMessage="1" promptTitle="Rate Entry" prompt="Please enter VAT charges in Rupees for this item. " errorTitle="Invaid Entry" error="Only Numeric Values are allowed. " sqref="M14:M40">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7 G28:G40">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42">
      <formula1>IF(E42="Select",-1,IF(E42="At Par",0,0))</formula1>
      <formula2>IF(E42="Select",-1,IF(E42="At Par",0,0.99))</formula2>
    </dataValidation>
    <dataValidation type="list" allowBlank="1" showErrorMessage="1" sqref="K13:K40">
      <formula1>"Partial Conversion,Full Conversion"</formula1>
      <formula2>0</formula2>
    </dataValidation>
    <dataValidation allowBlank="1" showInputMessage="1" showErrorMessage="1" promptTitle="Addition / Deduction" prompt="Please Choose the correct One" sqref="J13:J40">
      <formula1>0</formula1>
      <formula2>0</formula2>
    </dataValidation>
    <dataValidation type="list" showErrorMessage="1" sqref="I13:I40">
      <formula1>"Excess(+),Less(-)"</formula1>
      <formula2>0</formula2>
    </dataValidation>
    <dataValidation type="decimal" allowBlank="1" showErrorMessage="1" errorTitle="Invalid Entry" error="Only Numeric Values are allowed. " sqref="A13:A40">
      <formula1>0</formula1>
      <formula2>999999999999999</formula2>
    </dataValidation>
    <dataValidation allowBlank="1" showInputMessage="1" showErrorMessage="1" promptTitle="Itemcode/Make" prompt="Please enter text" sqref="C13:C40">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4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40">
      <formula1>0</formula1>
      <formula2>999999999999999</formula2>
    </dataValidation>
    <dataValidation allowBlank="1" showInputMessage="1" showErrorMessage="1" promptTitle="Units" prompt="Please enter Units in text" sqref="E13:E40">
      <formula1>0</formula1>
      <formula2>0</formula2>
    </dataValidation>
    <dataValidation type="decimal" allowBlank="1" showInputMessage="1" showErrorMessage="1" promptTitle="Quantity" prompt="Please enter the Quantity for this item. " errorTitle="Invalid Entry" error="Only Numeric Values are allowed. " sqref="D13:D40 F13:F40">
      <formula1>0</formula1>
      <formula2>999999999999999</formula2>
    </dataValidation>
    <dataValidation type="list" allowBlank="1" showInputMessage="1" showErrorMessage="1" sqref="L13 L14 L15 L16 L17 L18 L19 L20 L21 L22 L23 L24 L25 L26 L27 L28 L29 L30 L31 L32 L33 L34 L35 L36 L37 L38 L40 L39">
      <formula1>"INR"</formula1>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92" t="s">
        <v>68</v>
      </c>
      <c r="F6" s="92"/>
      <c r="G6" s="92"/>
      <c r="H6" s="92"/>
      <c r="I6" s="92"/>
      <c r="J6" s="92"/>
      <c r="K6" s="92"/>
    </row>
    <row r="7" spans="5:11" ht="14.25">
      <c r="E7" s="93"/>
      <c r="F7" s="93"/>
      <c r="G7" s="93"/>
      <c r="H7" s="93"/>
      <c r="I7" s="93"/>
      <c r="J7" s="93"/>
      <c r="K7" s="93"/>
    </row>
    <row r="8" spans="5:11" ht="14.25">
      <c r="E8" s="93"/>
      <c r="F8" s="93"/>
      <c r="G8" s="93"/>
      <c r="H8" s="93"/>
      <c r="I8" s="93"/>
      <c r="J8" s="93"/>
      <c r="K8" s="93"/>
    </row>
    <row r="9" spans="5:11" ht="14.25">
      <c r="E9" s="93"/>
      <c r="F9" s="93"/>
      <c r="G9" s="93"/>
      <c r="H9" s="93"/>
      <c r="I9" s="93"/>
      <c r="J9" s="93"/>
      <c r="K9" s="93"/>
    </row>
    <row r="10" spans="5:11" ht="14.25">
      <c r="E10" s="93"/>
      <c r="F10" s="93"/>
      <c r="G10" s="93"/>
      <c r="H10" s="93"/>
      <c r="I10" s="93"/>
      <c r="J10" s="93"/>
      <c r="K10" s="93"/>
    </row>
    <row r="11" spans="5:11" ht="14.25">
      <c r="E11" s="93"/>
      <c r="F11" s="93"/>
      <c r="G11" s="93"/>
      <c r="H11" s="93"/>
      <c r="I11" s="93"/>
      <c r="J11" s="93"/>
      <c r="K11" s="93"/>
    </row>
    <row r="12" spans="5:11" ht="14.25">
      <c r="E12" s="93"/>
      <c r="F12" s="93"/>
      <c r="G12" s="93"/>
      <c r="H12" s="93"/>
      <c r="I12" s="93"/>
      <c r="J12" s="93"/>
      <c r="K12" s="93"/>
    </row>
    <row r="13" spans="5:11" ht="14.25">
      <c r="E13" s="93"/>
      <c r="F13" s="93"/>
      <c r="G13" s="93"/>
      <c r="H13" s="93"/>
      <c r="I13" s="93"/>
      <c r="J13" s="93"/>
      <c r="K13" s="93"/>
    </row>
    <row r="14" spans="5:11" ht="14.25">
      <c r="E14" s="93"/>
      <c r="F14" s="93"/>
      <c r="G14" s="93"/>
      <c r="H14" s="93"/>
      <c r="I14" s="93"/>
      <c r="J14" s="93"/>
      <c r="K14" s="9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2016-06-30T05:08:09Z</cp:lastPrinted>
  <dcterms:created xsi:type="dcterms:W3CDTF">2009-01-30T06:42:42Z</dcterms:created>
  <dcterms:modified xsi:type="dcterms:W3CDTF">2022-02-03T08:47:36Z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