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<sst xmlns="http://schemas.openxmlformats.org/spreadsheetml/2006/main" count="182" uniqueCount="71">
  <si>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</si>
  <si>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</si>
  <si>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</si>
  <si>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</si>
  <si>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</si>
  <si>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</si>
  <si>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</si>
  <si>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</si>
  <si>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</si>
  <si>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</si>
  <si>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</si>
  <si>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</si>
  <si>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</si>
  <si>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</si>
  <si>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</si>
  <si>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</si>
  <si>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</si>
  <si>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</si>
  <si>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</si>
  <si>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</si>
  <si>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</si>
  <si>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</si>
  <si>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</si>
  <si>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</si>
  <si>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</si>
  <si>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</si>
  <si>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</si>
  <si>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</si>
  <si>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</si>
  <si>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</si>
  <si>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</si>
  <si>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</si>
  <si>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</si>
  <si>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</si>
  <si>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</si>
  <si>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</si>
  <si>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</si>
  <si>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</si>
  <si>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</si>
  <si>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</si>
  <si>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</si>
  <si>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</si>
  <si>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</si>
  <si>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</si>
  <si>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</si>
  <si>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</si>
  <si>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</si>
  <si>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</si>
  <si>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</si>
  <si>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</si>
  <si>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</si>
  <si>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</si>
  <si>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</si>
  <si>
    <t>Tender Inviting Authority: The Chairman, Condmenation Committee, IIT(BHU), Varanasi.</t>
  </si>
  <si>
    <t>Name of Work: Disposal of Unserviceable Store/Goods lying at Dump Yard in IIT(BHU)</t>
  </si>
  <si>
    <t>Contract No:  IIT(BHU)/IPCell/e-auction/343 dated 16.09.2022</t>
  </si>
  <si>
    <t>Item for  Sale</t>
  </si>
  <si>
    <r>
      <t xml:space="preserve">Iron Scrap, Computer &amp; Consumable Scrap at </t>
    </r>
    <r>
      <rPr>
        <b/>
        <sz val="12"/>
        <color indexed="8"/>
        <rFont val="Times New Roman"/>
        <family val="1"/>
      </rPr>
      <t>Dump-Yard</t>
    </r>
    <r>
      <rPr>
        <sz val="12"/>
        <color indexed="8"/>
        <rFont val="Times New Roman"/>
        <family val="1"/>
      </rPr>
      <t xml:space="preserve">, IIT(BHU)
</t>
    </r>
    <r>
      <rPr>
        <b/>
        <sz val="12"/>
        <color indexed="8"/>
        <rFont val="Times New Roman"/>
        <family val="1"/>
      </rPr>
      <t xml:space="preserve"> (As per Annexure-III of the Tender Document.)</t>
    </r>
  </si>
  <si>
    <r>
      <t xml:space="preserve">Iron Scrap, Computer &amp; Consumable Scrap at </t>
    </r>
    <r>
      <rPr>
        <b/>
        <sz val="12"/>
        <color indexed="8"/>
        <rFont val="Times New Roman"/>
        <family val="1"/>
      </rPr>
      <t>Main Workshop</t>
    </r>
    <r>
      <rPr>
        <sz val="12"/>
        <color indexed="8"/>
        <rFont val="Times New Roman"/>
        <family val="1"/>
      </rPr>
      <t xml:space="preserve">, IIT(BHU)
</t>
    </r>
    <r>
      <rPr>
        <b/>
        <sz val="12"/>
        <color indexed="8"/>
        <rFont val="Times New Roman"/>
        <family val="1"/>
      </rPr>
      <t xml:space="preserve"> (As per Annexure-III of the Tender Document.)</t>
    </r>
  </si>
  <si>
    <r>
      <t xml:space="preserve">Iron Scrap, Computer &amp; Consumable Scrap at Deptt. Of </t>
    </r>
    <r>
      <rPr>
        <b/>
        <sz val="12"/>
        <color indexed="8"/>
        <rFont val="Times New Roman"/>
        <family val="1"/>
      </rPr>
      <t>Mathematical Sc.</t>
    </r>
    <r>
      <rPr>
        <sz val="12"/>
        <color indexed="8"/>
        <rFont val="Times New Roman"/>
        <family val="1"/>
      </rPr>
      <t xml:space="preserve">, IIT(BHU)
</t>
    </r>
    <r>
      <rPr>
        <b/>
        <sz val="12"/>
        <color indexed="8"/>
        <rFont val="Times New Roman"/>
        <family val="1"/>
      </rPr>
      <t xml:space="preserve"> (As per Annexure-III of the Tender Document.)</t>
    </r>
  </si>
  <si>
    <r>
      <t xml:space="preserve">Iron Scrap, Computer &amp; Consumable Scrap at Deptt. Of </t>
    </r>
    <r>
      <rPr>
        <b/>
        <sz val="12"/>
        <color indexed="8"/>
        <rFont val="Times New Roman"/>
        <family val="1"/>
      </rPr>
      <t>Electrical Engg.</t>
    </r>
    <r>
      <rPr>
        <sz val="12"/>
        <color indexed="8"/>
        <rFont val="Times New Roman"/>
        <family val="1"/>
      </rPr>
      <t xml:space="preserve">, IIT(BHU)
</t>
    </r>
    <r>
      <rPr>
        <b/>
        <sz val="12"/>
        <color indexed="8"/>
        <rFont val="Times New Roman"/>
        <family val="1"/>
      </rPr>
      <t xml:space="preserve"> (As per Annexure-III of the Tender Document.)</t>
    </r>
  </si>
  <si>
    <r>
      <t xml:space="preserve">Iron Scrap, Computer &amp; Consumable Scrap at </t>
    </r>
    <r>
      <rPr>
        <b/>
        <sz val="12"/>
        <color indexed="8"/>
        <rFont val="Times New Roman"/>
        <family val="1"/>
      </rPr>
      <t>Cafeteria,</t>
    </r>
    <r>
      <rPr>
        <sz val="12"/>
        <color indexed="8"/>
        <rFont val="Times New Roman"/>
        <family val="1"/>
      </rPr>
      <t xml:space="preserve"> IIT(BHU)
</t>
    </r>
    <r>
      <rPr>
        <b/>
        <sz val="12"/>
        <color indexed="8"/>
        <rFont val="Times New Roman"/>
        <family val="1"/>
      </rPr>
      <t xml:space="preserve"> (As per Annexure-III of the Tender Document.)</t>
    </r>
  </si>
  <si>
    <r>
      <t xml:space="preserve">Iron Scrap, Computer &amp; Consumable Scrap at </t>
    </r>
    <r>
      <rPr>
        <b/>
        <sz val="12"/>
        <color indexed="8"/>
        <rFont val="Times New Roman"/>
        <family val="1"/>
      </rPr>
      <t>SMST,</t>
    </r>
    <r>
      <rPr>
        <sz val="12"/>
        <color indexed="8"/>
        <rFont val="Times New Roman"/>
        <family val="1"/>
      </rPr>
      <t xml:space="preserve"> IIT(BHU)
</t>
    </r>
    <r>
      <rPr>
        <b/>
        <sz val="12"/>
        <color indexed="8"/>
        <rFont val="Times New Roman"/>
        <family val="1"/>
      </rPr>
      <t xml:space="preserve"> (As per Annexure-III of the Tender Document.)</t>
    </r>
  </si>
  <si>
    <r>
      <t xml:space="preserve">Iron Scrap, Computer &amp; Consumable Scrap at </t>
    </r>
    <r>
      <rPr>
        <b/>
        <sz val="12"/>
        <color indexed="8"/>
        <rFont val="Times New Roman"/>
        <family val="1"/>
      </rPr>
      <t>Metallurgical Engg</t>
    </r>
    <r>
      <rPr>
        <sz val="12"/>
        <color indexed="8"/>
        <rFont val="Times New Roman"/>
        <family val="1"/>
      </rPr>
      <t xml:space="preserve">, IIT(BHU)
</t>
    </r>
    <r>
      <rPr>
        <b/>
        <sz val="12"/>
        <color indexed="8"/>
        <rFont val="Times New Roman"/>
        <family val="1"/>
      </rPr>
      <t xml:space="preserve"> (As per Annexure-III of the Tender Document.)</t>
    </r>
  </si>
  <si>
    <r>
      <t xml:space="preserve">Iron Scrap, Computer &amp; Consumable Scrap at </t>
    </r>
    <r>
      <rPr>
        <b/>
        <sz val="12"/>
        <color indexed="8"/>
        <rFont val="Times New Roman"/>
        <family val="1"/>
      </rPr>
      <t>Institute Library</t>
    </r>
    <r>
      <rPr>
        <sz val="12"/>
        <color indexed="8"/>
        <rFont val="Times New Roman"/>
        <family val="1"/>
      </rPr>
      <t xml:space="preserve">, IIT(BHU)
</t>
    </r>
    <r>
      <rPr>
        <b/>
        <sz val="12"/>
        <color indexed="8"/>
        <rFont val="Times New Roman"/>
        <family val="1"/>
      </rPr>
      <t xml:space="preserve"> (As per Annexure-III of the Tender Document.)</t>
    </r>
  </si>
  <si>
    <r>
      <t xml:space="preserve">Condemned </t>
    </r>
    <r>
      <rPr>
        <b/>
        <sz val="12"/>
        <color indexed="8"/>
        <rFont val="Times New Roman"/>
        <family val="1"/>
      </rPr>
      <t>Vehicles</t>
    </r>
    <r>
      <rPr>
        <sz val="12"/>
        <color indexed="8"/>
        <rFont val="Times New Roman"/>
        <family val="1"/>
      </rPr>
      <t xml:space="preserve"> (02 Nos.)
</t>
    </r>
    <r>
      <rPr>
        <b/>
        <sz val="12"/>
        <color indexed="8"/>
        <rFont val="Times New Roman"/>
        <family val="1"/>
      </rPr>
      <t xml:space="preserve"> (As per Annexure-III of the Tender Document.)</t>
    </r>
  </si>
  <si>
    <t>item4</t>
  </si>
  <si>
    <t>item6</t>
  </si>
  <si>
    <t>item7</t>
  </si>
  <si>
    <t>item8</t>
  </si>
  <si>
    <t>item9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</si>
</sst>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4"/>
      <name val="Times New Roman"/>
      <family val="1"/>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color indexed="8"/>
      </left>
      <right style="thin">
        <color indexed="8"/>
      </right>
      <top style="thin">
        <color indexed="8"/>
      </top>
      <bottom style="thin">
        <color indexed="8"/>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0" fontId="17" fillId="0" borderId="21" xfId="59" applyNumberFormat="1" applyFont="1" applyFill="1" applyBorder="1" applyAlignment="1">
      <alignment horizontal="center" vertical="center" wrapText="1"/>
      <protection/>
    </xf>
    <xf numFmtId="0" fontId="18" fillId="0" borderId="22" xfId="0" applyFont="1" applyBorder="1" applyAlignment="1">
      <alignment vertical="center" wrapText="1"/>
    </xf>
    <xf numFmtId="0" fontId="18" fillId="0" borderId="23" xfId="0" applyFont="1" applyBorder="1" applyAlignment="1">
      <alignment vertical="center"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4"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5"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4"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6"/>
  <sheetViews>
    <sheetView showGridLines="0" zoomScale="75" zoomScaleNormal="75" zoomScalePageLayoutView="0" workbookViewId="0" topLeftCell="A1">
      <selection activeCell="O1" sqref="O1"/>
    </sheetView>
  </sheetViews>
  <sheetFormatPr defaultColWidth="9.140625" defaultRowHeight="15"/>
  <cols>
    <col min="1" max="1" width="15.421875" style="30" customWidth="1"/>
    <col min="2" max="2" width="59.28125" style="30" customWidth="1"/>
    <col min="3" max="3" width="13.57421875" style="30" customWidth="1"/>
    <col min="4" max="4" width="12.421875" style="30" hidden="1" customWidth="1"/>
    <col min="5" max="5" width="13.421875" style="30" hidden="1"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17.8515625" style="30" customWidth="1"/>
    <col min="14" max="14" width="12.28125" style="55" hidden="1" customWidth="1"/>
    <col min="15" max="15" width="12.28125" style="30" customWidth="1"/>
    <col min="16"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79" t="str">
        <f>B2&amp;" BoQ"</f>
        <v>Item Wise BoQ</v>
      </c>
      <c r="B1" s="79"/>
      <c r="C1" s="79"/>
      <c r="D1" s="79"/>
      <c r="E1" s="79"/>
      <c r="F1" s="79"/>
      <c r="G1" s="79"/>
      <c r="H1" s="79"/>
      <c r="I1" s="79"/>
      <c r="J1" s="79"/>
      <c r="K1" s="79"/>
      <c r="L1" s="79"/>
      <c r="O1" s="2"/>
      <c r="P1" s="2"/>
      <c r="Q1" s="3"/>
      <c r="IE1" s="3"/>
      <c r="IF1" s="3"/>
      <c r="IG1" s="3"/>
      <c r="IH1" s="3"/>
      <c r="II1" s="3"/>
    </row>
    <row r="2" spans="1:17" s="1" customFormat="1" ht="25.5" customHeight="1" hidden="1">
      <c r="A2" s="32" t="s">
        <v>3</v>
      </c>
      <c r="B2" s="32" t="s">
        <v>37</v>
      </c>
      <c r="C2" s="32" t="s">
        <v>4</v>
      </c>
      <c r="D2" s="32" t="s">
        <v>5</v>
      </c>
      <c r="E2" s="32" t="s">
        <v>6</v>
      </c>
      <c r="J2" s="4"/>
      <c r="K2" s="4"/>
      <c r="L2" s="4"/>
      <c r="O2" s="2"/>
      <c r="P2" s="2"/>
      <c r="Q2" s="3"/>
    </row>
    <row r="3" spans="1:243" s="1" customFormat="1" ht="30" customHeight="1" hidden="1">
      <c r="A3" s="1" t="s">
        <v>7</v>
      </c>
      <c r="IE3" s="3"/>
      <c r="IF3" s="3"/>
      <c r="IG3" s="3"/>
      <c r="IH3" s="3"/>
      <c r="II3" s="3"/>
    </row>
    <row r="4" spans="1:243" s="5" customFormat="1" ht="30" customHeight="1">
      <c r="A4" s="80" t="s">
        <v>53</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 customHeight="1">
      <c r="A5" s="80" t="s">
        <v>54</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 customHeight="1">
      <c r="A6" s="80" t="s">
        <v>55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2" t="s">
        <v>8</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57.75" customHeight="1">
      <c r="A8" s="33" t="s">
        <v>41</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3" t="s">
        <v>9</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56" t="s">
        <v>16</v>
      </c>
      <c r="C11" s="56" t="s">
        <v>1</v>
      </c>
      <c r="D11" s="56" t="s">
        <v>17</v>
      </c>
      <c r="E11" s="56" t="s">
        <v>18</v>
      </c>
      <c r="F11" s="56" t="s">
        <v>49</v>
      </c>
      <c r="G11" s="56"/>
      <c r="H11" s="56"/>
      <c r="I11" s="56" t="s">
        <v>19</v>
      </c>
      <c r="J11" s="56" t="s">
        <v>20</v>
      </c>
      <c r="K11" s="56" t="s">
        <v>21</v>
      </c>
      <c r="L11" s="56" t="s">
        <v>22</v>
      </c>
      <c r="M11" s="57" t="s">
        <v>48</v>
      </c>
      <c r="N11" s="56" t="s">
        <v>47</v>
      </c>
      <c r="O11" s="56" t="s">
        <v>52</v>
      </c>
      <c r="P11" s="56" t="s">
        <v>50</v>
      </c>
      <c r="Q11" s="56" t="s">
        <v>46</v>
      </c>
      <c r="R11" s="56" t="s">
        <v>45</v>
      </c>
      <c r="S11" s="56" t="s">
        <v>44</v>
      </c>
      <c r="T11" s="56" t="s">
        <v>43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51</v>
      </c>
      <c r="BC11" s="59" t="s">
        <v>23</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13</v>
      </c>
      <c r="N12" s="60">
        <v>14</v>
      </c>
      <c r="O12" s="60">
        <v>15</v>
      </c>
      <c r="P12" s="60">
        <v>16</v>
      </c>
      <c r="Q12" s="60">
        <v>17</v>
      </c>
      <c r="R12" s="60">
        <v>18</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53</v>
      </c>
      <c r="BB12" s="60">
        <v>54</v>
      </c>
      <c r="BC12" s="60">
        <v>55</v>
      </c>
      <c r="IE12" s="13"/>
      <c r="IF12" s="13"/>
      <c r="IG12" s="13"/>
      <c r="IH12" s="13"/>
      <c r="II12" s="13"/>
    </row>
    <row r="13" spans="1:243" s="23" customFormat="1" ht="16.5" customHeight="1" thickBot="1">
      <c r="A13" s="34">
        <v>1</v>
      </c>
      <c r="B13" s="70" t="s">
        <v>56</v>
      </c>
      <c r="C13" s="35"/>
      <c r="D13" s="36"/>
      <c r="E13" s="15"/>
      <c r="F13" s="36"/>
      <c r="G13" s="16"/>
      <c r="H13" s="16"/>
      <c r="I13" s="37"/>
      <c r="J13" s="17"/>
      <c r="K13" s="18"/>
      <c r="L13" s="18"/>
      <c r="M13" s="19"/>
      <c r="N13" s="20"/>
      <c r="O13" s="25"/>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71.25" customHeight="1" thickBot="1">
      <c r="A14" s="34">
        <v>1.01</v>
      </c>
      <c r="B14" s="71" t="s">
        <v>57</v>
      </c>
      <c r="C14" s="35" t="s">
        <v>25</v>
      </c>
      <c r="D14" s="68">
        <v>11</v>
      </c>
      <c r="E14" s="15" t="s">
        <v>27</v>
      </c>
      <c r="F14" s="68">
        <v>55</v>
      </c>
      <c r="G14" s="25"/>
      <c r="H14" s="16"/>
      <c r="I14" s="37" t="s">
        <v>28</v>
      </c>
      <c r="J14" s="17">
        <f aca="true" t="shared" si="0" ref="J14:J22">IF(I14="Less(-)",-1,1)</f>
        <v>1</v>
      </c>
      <c r="K14" s="18" t="s">
        <v>38</v>
      </c>
      <c r="L14" s="18" t="s">
        <v>6</v>
      </c>
      <c r="M14" s="69"/>
      <c r="N14" s="25"/>
      <c r="O14" s="25"/>
      <c r="P14" s="63"/>
      <c r="Q14" s="25"/>
      <c r="R14" s="25"/>
      <c r="S14" s="63"/>
      <c r="T14" s="6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5">
        <f aca="true" t="shared" si="1" ref="BA14:BA22">total_amount_ba($B$2,$D$2,D14,F14,J14,K14,M14)</f>
        <v>0</v>
      </c>
      <c r="BB14" s="66">
        <f aca="true" t="shared" si="2" ref="BB14:BB22">BA14+SUM(N14:AZ14)</f>
        <v>0</v>
      </c>
      <c r="BC14" s="39" t="str">
        <f aca="true" t="shared" si="3" ref="BC14:BC22">SpellNumber(L14,BB14)</f>
        <v>INR Zero Only</v>
      </c>
      <c r="IE14" s="24">
        <v>1.01</v>
      </c>
      <c r="IF14" s="24" t="s">
        <v>29</v>
      </c>
      <c r="IG14" s="24" t="s">
        <v>25</v>
      </c>
      <c r="IH14" s="24">
        <v>123.223</v>
      </c>
      <c r="II14" s="24" t="s">
        <v>27</v>
      </c>
    </row>
    <row r="15" spans="1:243" s="23" customFormat="1" ht="71.25" customHeight="1" thickBot="1">
      <c r="A15" s="34">
        <v>1.02</v>
      </c>
      <c r="B15" s="72" t="s">
        <v>58</v>
      </c>
      <c r="C15" s="35" t="s">
        <v>31</v>
      </c>
      <c r="D15" s="68">
        <v>248.2</v>
      </c>
      <c r="E15" s="15" t="s">
        <v>27</v>
      </c>
      <c r="F15" s="68">
        <v>65</v>
      </c>
      <c r="G15" s="25"/>
      <c r="H15" s="25"/>
      <c r="I15" s="37" t="s">
        <v>28</v>
      </c>
      <c r="J15" s="17">
        <f t="shared" si="0"/>
        <v>1</v>
      </c>
      <c r="K15" s="18" t="s">
        <v>38</v>
      </c>
      <c r="L15" s="18" t="s">
        <v>6</v>
      </c>
      <c r="M15" s="69"/>
      <c r="N15" s="25"/>
      <c r="O15" s="25"/>
      <c r="P15" s="63"/>
      <c r="Q15" s="25"/>
      <c r="R15" s="25"/>
      <c r="S15" s="63"/>
      <c r="T15" s="6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5">
        <f t="shared" si="1"/>
        <v>0</v>
      </c>
      <c r="BB15" s="65">
        <f t="shared" si="2"/>
        <v>0</v>
      </c>
      <c r="BC15" s="39" t="str">
        <f t="shared" si="3"/>
        <v>INR Zero Only</v>
      </c>
      <c r="IE15" s="24">
        <v>1.02</v>
      </c>
      <c r="IF15" s="24" t="s">
        <v>30</v>
      </c>
      <c r="IG15" s="24" t="s">
        <v>31</v>
      </c>
      <c r="IH15" s="24">
        <v>213</v>
      </c>
      <c r="II15" s="24" t="s">
        <v>27</v>
      </c>
    </row>
    <row r="16" spans="1:243" s="23" customFormat="1" ht="71.25" customHeight="1" thickBot="1">
      <c r="A16" s="34">
        <v>1.03</v>
      </c>
      <c r="B16" s="72" t="s">
        <v>59</v>
      </c>
      <c r="C16" s="35" t="s">
        <v>32</v>
      </c>
      <c r="D16" s="68">
        <v>100</v>
      </c>
      <c r="E16" s="15" t="s">
        <v>27</v>
      </c>
      <c r="F16" s="68">
        <v>75</v>
      </c>
      <c r="G16" s="25"/>
      <c r="H16" s="25"/>
      <c r="I16" s="37" t="s">
        <v>28</v>
      </c>
      <c r="J16" s="17">
        <f t="shared" si="0"/>
        <v>1</v>
      </c>
      <c r="K16" s="18" t="s">
        <v>38</v>
      </c>
      <c r="L16" s="18" t="s">
        <v>6</v>
      </c>
      <c r="M16" s="69"/>
      <c r="N16" s="25"/>
      <c r="O16" s="25"/>
      <c r="P16" s="64"/>
      <c r="Q16" s="25"/>
      <c r="R16" s="25"/>
      <c r="S16" s="64"/>
      <c r="T16" s="6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5">
        <f t="shared" si="1"/>
        <v>0</v>
      </c>
      <c r="BB16" s="65">
        <f t="shared" si="2"/>
        <v>0</v>
      </c>
      <c r="BC16" s="39" t="str">
        <f t="shared" si="3"/>
        <v>INR Zero Only</v>
      </c>
      <c r="IE16" s="24">
        <v>2</v>
      </c>
      <c r="IF16" s="24" t="s">
        <v>24</v>
      </c>
      <c r="IG16" s="24" t="s">
        <v>32</v>
      </c>
      <c r="IH16" s="24">
        <v>10</v>
      </c>
      <c r="II16" s="24" t="s">
        <v>27</v>
      </c>
    </row>
    <row r="17" spans="1:243" s="23" customFormat="1" ht="71.25" customHeight="1" thickBot="1">
      <c r="A17" s="34">
        <v>1.04</v>
      </c>
      <c r="B17" s="72" t="s">
        <v>60</v>
      </c>
      <c r="C17" s="35" t="s">
        <v>66</v>
      </c>
      <c r="D17" s="68">
        <v>100</v>
      </c>
      <c r="E17" s="15" t="s">
        <v>27</v>
      </c>
      <c r="F17" s="68">
        <v>75</v>
      </c>
      <c r="G17" s="25"/>
      <c r="H17" s="25"/>
      <c r="I17" s="37" t="s">
        <v>28</v>
      </c>
      <c r="J17" s="17">
        <f t="shared" si="0"/>
        <v>1</v>
      </c>
      <c r="K17" s="18" t="s">
        <v>38</v>
      </c>
      <c r="L17" s="18" t="s">
        <v>6</v>
      </c>
      <c r="M17" s="69"/>
      <c r="N17" s="25"/>
      <c r="O17" s="25"/>
      <c r="P17" s="64"/>
      <c r="Q17" s="25"/>
      <c r="R17" s="25"/>
      <c r="S17" s="64"/>
      <c r="T17" s="6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65">
        <f t="shared" si="1"/>
        <v>0</v>
      </c>
      <c r="BB17" s="65">
        <f t="shared" si="2"/>
        <v>0</v>
      </c>
      <c r="BC17" s="39" t="str">
        <f t="shared" si="3"/>
        <v>INR Zero Only</v>
      </c>
      <c r="IE17" s="24">
        <v>2</v>
      </c>
      <c r="IF17" s="24" t="s">
        <v>24</v>
      </c>
      <c r="IG17" s="24" t="s">
        <v>32</v>
      </c>
      <c r="IH17" s="24">
        <v>10</v>
      </c>
      <c r="II17" s="24" t="s">
        <v>27</v>
      </c>
    </row>
    <row r="18" spans="1:243" s="23" customFormat="1" ht="71.25" customHeight="1" thickBot="1">
      <c r="A18" s="34">
        <v>1.05</v>
      </c>
      <c r="B18" s="72" t="s">
        <v>61</v>
      </c>
      <c r="C18" s="35" t="s">
        <v>33</v>
      </c>
      <c r="D18" s="68">
        <v>100</v>
      </c>
      <c r="E18" s="15" t="s">
        <v>27</v>
      </c>
      <c r="F18" s="68">
        <v>75</v>
      </c>
      <c r="G18" s="25"/>
      <c r="H18" s="25"/>
      <c r="I18" s="37" t="s">
        <v>28</v>
      </c>
      <c r="J18" s="17">
        <f t="shared" si="0"/>
        <v>1</v>
      </c>
      <c r="K18" s="18" t="s">
        <v>38</v>
      </c>
      <c r="L18" s="18" t="s">
        <v>6</v>
      </c>
      <c r="M18" s="69"/>
      <c r="N18" s="25"/>
      <c r="O18" s="25"/>
      <c r="P18" s="64"/>
      <c r="Q18" s="25"/>
      <c r="R18" s="25"/>
      <c r="S18" s="64"/>
      <c r="T18" s="6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65">
        <f t="shared" si="1"/>
        <v>0</v>
      </c>
      <c r="BB18" s="65">
        <f t="shared" si="2"/>
        <v>0</v>
      </c>
      <c r="BC18" s="39" t="str">
        <f t="shared" si="3"/>
        <v>INR Zero Only</v>
      </c>
      <c r="IE18" s="24">
        <v>2</v>
      </c>
      <c r="IF18" s="24" t="s">
        <v>24</v>
      </c>
      <c r="IG18" s="24" t="s">
        <v>32</v>
      </c>
      <c r="IH18" s="24">
        <v>10</v>
      </c>
      <c r="II18" s="24" t="s">
        <v>27</v>
      </c>
    </row>
    <row r="19" spans="1:243" s="23" customFormat="1" ht="71.25" customHeight="1" thickBot="1">
      <c r="A19" s="34">
        <v>1.06</v>
      </c>
      <c r="B19" s="72" t="s">
        <v>62</v>
      </c>
      <c r="C19" s="35" t="s">
        <v>67</v>
      </c>
      <c r="D19" s="68">
        <v>100</v>
      </c>
      <c r="E19" s="15" t="s">
        <v>27</v>
      </c>
      <c r="F19" s="68">
        <v>75</v>
      </c>
      <c r="G19" s="25"/>
      <c r="H19" s="25"/>
      <c r="I19" s="37" t="s">
        <v>28</v>
      </c>
      <c r="J19" s="17">
        <f t="shared" si="0"/>
        <v>1</v>
      </c>
      <c r="K19" s="18" t="s">
        <v>38</v>
      </c>
      <c r="L19" s="18" t="s">
        <v>6</v>
      </c>
      <c r="M19" s="69"/>
      <c r="N19" s="25"/>
      <c r="O19" s="25"/>
      <c r="P19" s="64"/>
      <c r="Q19" s="25"/>
      <c r="R19" s="25"/>
      <c r="S19" s="64"/>
      <c r="T19" s="6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65">
        <f t="shared" si="1"/>
        <v>0</v>
      </c>
      <c r="BB19" s="65">
        <f t="shared" si="2"/>
        <v>0</v>
      </c>
      <c r="BC19" s="39" t="str">
        <f t="shared" si="3"/>
        <v>INR Zero Only</v>
      </c>
      <c r="IE19" s="24">
        <v>2</v>
      </c>
      <c r="IF19" s="24" t="s">
        <v>24</v>
      </c>
      <c r="IG19" s="24" t="s">
        <v>32</v>
      </c>
      <c r="IH19" s="24">
        <v>10</v>
      </c>
      <c r="II19" s="24" t="s">
        <v>27</v>
      </c>
    </row>
    <row r="20" spans="1:243" s="23" customFormat="1" ht="71.25" customHeight="1" thickBot="1">
      <c r="A20" s="34">
        <v>1.07</v>
      </c>
      <c r="B20" s="72" t="s">
        <v>63</v>
      </c>
      <c r="C20" s="35" t="s">
        <v>68</v>
      </c>
      <c r="D20" s="68">
        <v>100</v>
      </c>
      <c r="E20" s="15" t="s">
        <v>27</v>
      </c>
      <c r="F20" s="68">
        <v>75</v>
      </c>
      <c r="G20" s="25"/>
      <c r="H20" s="25"/>
      <c r="I20" s="37" t="s">
        <v>28</v>
      </c>
      <c r="J20" s="17">
        <f t="shared" si="0"/>
        <v>1</v>
      </c>
      <c r="K20" s="18" t="s">
        <v>38</v>
      </c>
      <c r="L20" s="18" t="s">
        <v>6</v>
      </c>
      <c r="M20" s="69"/>
      <c r="N20" s="25"/>
      <c r="O20" s="25"/>
      <c r="P20" s="64"/>
      <c r="Q20" s="25"/>
      <c r="R20" s="25"/>
      <c r="S20" s="64"/>
      <c r="T20" s="6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65">
        <f t="shared" si="1"/>
        <v>0</v>
      </c>
      <c r="BB20" s="65">
        <f t="shared" si="2"/>
        <v>0</v>
      </c>
      <c r="BC20" s="39" t="str">
        <f t="shared" si="3"/>
        <v>INR Zero Only</v>
      </c>
      <c r="IE20" s="24">
        <v>2</v>
      </c>
      <c r="IF20" s="24" t="s">
        <v>24</v>
      </c>
      <c r="IG20" s="24" t="s">
        <v>32</v>
      </c>
      <c r="IH20" s="24">
        <v>10</v>
      </c>
      <c r="II20" s="24" t="s">
        <v>27</v>
      </c>
    </row>
    <row r="21" spans="1:243" s="23" customFormat="1" ht="71.25" customHeight="1" thickBot="1">
      <c r="A21" s="34">
        <v>1.08</v>
      </c>
      <c r="B21" s="72" t="s">
        <v>64</v>
      </c>
      <c r="C21" s="35" t="s">
        <v>69</v>
      </c>
      <c r="D21" s="68">
        <v>100</v>
      </c>
      <c r="E21" s="15" t="s">
        <v>27</v>
      </c>
      <c r="F21" s="68">
        <v>75</v>
      </c>
      <c r="G21" s="25"/>
      <c r="H21" s="25"/>
      <c r="I21" s="37" t="s">
        <v>28</v>
      </c>
      <c r="J21" s="17">
        <f t="shared" si="0"/>
        <v>1</v>
      </c>
      <c r="K21" s="18" t="s">
        <v>38</v>
      </c>
      <c r="L21" s="18" t="s">
        <v>6</v>
      </c>
      <c r="M21" s="69"/>
      <c r="N21" s="25"/>
      <c r="O21" s="25"/>
      <c r="P21" s="64"/>
      <c r="Q21" s="25"/>
      <c r="R21" s="25"/>
      <c r="S21" s="64"/>
      <c r="T21" s="6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65">
        <f t="shared" si="1"/>
        <v>0</v>
      </c>
      <c r="BB21" s="65">
        <f t="shared" si="2"/>
        <v>0</v>
      </c>
      <c r="BC21" s="39" t="str">
        <f t="shared" si="3"/>
        <v>INR Zero Only</v>
      </c>
      <c r="IE21" s="24">
        <v>2</v>
      </c>
      <c r="IF21" s="24" t="s">
        <v>24</v>
      </c>
      <c r="IG21" s="24" t="s">
        <v>32</v>
      </c>
      <c r="IH21" s="24">
        <v>10</v>
      </c>
      <c r="II21" s="24" t="s">
        <v>27</v>
      </c>
    </row>
    <row r="22" spans="1:243" s="23" customFormat="1" ht="71.25" customHeight="1" thickBot="1">
      <c r="A22" s="34">
        <v>1.09</v>
      </c>
      <c r="B22" s="72" t="s">
        <v>65</v>
      </c>
      <c r="C22" s="35" t="s">
        <v>70</v>
      </c>
      <c r="D22" s="68">
        <v>100</v>
      </c>
      <c r="E22" s="15" t="s">
        <v>27</v>
      </c>
      <c r="F22" s="68">
        <v>75</v>
      </c>
      <c r="G22" s="25"/>
      <c r="H22" s="25"/>
      <c r="I22" s="37" t="s">
        <v>28</v>
      </c>
      <c r="J22" s="17">
        <f t="shared" si="0"/>
        <v>1</v>
      </c>
      <c r="K22" s="18" t="s">
        <v>38</v>
      </c>
      <c r="L22" s="18" t="s">
        <v>6</v>
      </c>
      <c r="M22" s="69"/>
      <c r="N22" s="25"/>
      <c r="O22" s="25"/>
      <c r="P22" s="64"/>
      <c r="Q22" s="25"/>
      <c r="R22" s="25"/>
      <c r="S22" s="64"/>
      <c r="T22" s="6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65">
        <f t="shared" si="1"/>
        <v>0</v>
      </c>
      <c r="BB22" s="65">
        <f t="shared" si="2"/>
        <v>0</v>
      </c>
      <c r="BC22" s="39" t="str">
        <f t="shared" si="3"/>
        <v>INR Zero Only</v>
      </c>
      <c r="IE22" s="24">
        <v>2</v>
      </c>
      <c r="IF22" s="24" t="s">
        <v>24</v>
      </c>
      <c r="IG22" s="24" t="s">
        <v>32</v>
      </c>
      <c r="IH22" s="24">
        <v>10</v>
      </c>
      <c r="II22" s="24" t="s">
        <v>27</v>
      </c>
    </row>
    <row r="23" spans="1:243" s="23" customFormat="1" ht="24.75" customHeight="1">
      <c r="A23" s="40" t="s">
        <v>34</v>
      </c>
      <c r="B23" s="41"/>
      <c r="C23" s="42"/>
      <c r="D23" s="43"/>
      <c r="E23" s="43"/>
      <c r="F23" s="43"/>
      <c r="G23" s="43"/>
      <c r="H23" s="44"/>
      <c r="I23" s="44"/>
      <c r="J23" s="44"/>
      <c r="K23" s="44"/>
      <c r="L23" s="45"/>
      <c r="BA23" s="67">
        <f>SUM(BA13:BA22)</f>
        <v>0</v>
      </c>
      <c r="BB23" s="67">
        <f>SUM(BB13:BB22)</f>
        <v>0</v>
      </c>
      <c r="BC23" s="39" t="str">
        <f>SpellNumber($E$2,BB23)</f>
        <v>INR Zero Only</v>
      </c>
      <c r="IE23" s="24">
        <v>4</v>
      </c>
      <c r="IF23" s="24" t="s">
        <v>30</v>
      </c>
      <c r="IG23" s="24" t="s">
        <v>33</v>
      </c>
      <c r="IH23" s="24">
        <v>10</v>
      </c>
      <c r="II23" s="24" t="s">
        <v>27</v>
      </c>
    </row>
    <row r="24" spans="1:243" s="28" customFormat="1" ht="54.75" customHeight="1" hidden="1">
      <c r="A24" s="41" t="s">
        <v>40</v>
      </c>
      <c r="B24" s="46"/>
      <c r="C24" s="26"/>
      <c r="D24" s="47"/>
      <c r="E24" s="48" t="s">
        <v>35</v>
      </c>
      <c r="F24" s="61"/>
      <c r="G24" s="49"/>
      <c r="H24" s="27"/>
      <c r="I24" s="27"/>
      <c r="J24" s="27"/>
      <c r="K24" s="50"/>
      <c r="L24" s="51"/>
      <c r="M24" s="52" t="s">
        <v>36</v>
      </c>
      <c r="O24" s="23"/>
      <c r="P24" s="23"/>
      <c r="Q24" s="23"/>
      <c r="R24" s="23"/>
      <c r="S24" s="23"/>
      <c r="BA24" s="62">
        <f>IF(ISBLANK(F24),0,IF(E24="Excess (+)",ROUND(BA23+(BA23*F24),2),IF(E24="Less (-)",ROUND(BA23+(BA23*F24*(-1)),2),0)))</f>
        <v>0</v>
      </c>
      <c r="BB24" s="53">
        <f>ROUND(BA24,0)</f>
        <v>0</v>
      </c>
      <c r="BC24" s="54" t="str">
        <f>SpellNumber(L24,BB24)</f>
        <v> Zero Only</v>
      </c>
      <c r="IE24" s="29"/>
      <c r="IF24" s="29"/>
      <c r="IG24" s="29"/>
      <c r="IH24" s="29"/>
      <c r="II24" s="29"/>
    </row>
    <row r="25" spans="1:243" s="28" customFormat="1" ht="43.5" customHeight="1">
      <c r="A25" s="40" t="s">
        <v>39</v>
      </c>
      <c r="B25" s="40"/>
      <c r="C25" s="76" t="str">
        <f>SpellNumber($E$2,BB23)</f>
        <v>INR Zero Only</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8"/>
      <c r="IE25" s="29"/>
      <c r="IF25" s="29"/>
      <c r="IG25" s="29"/>
      <c r="IH25" s="29"/>
      <c r="II25" s="29"/>
    </row>
    <row r="26" spans="3:243" s="12" customFormat="1" ht="14.25">
      <c r="C26" s="30"/>
      <c r="D26" s="30"/>
      <c r="E26" s="30"/>
      <c r="F26" s="30"/>
      <c r="G26" s="30"/>
      <c r="H26" s="30"/>
      <c r="I26" s="30"/>
      <c r="J26" s="30"/>
      <c r="K26" s="30"/>
      <c r="L26" s="30"/>
      <c r="M26" s="30"/>
      <c r="O26" s="30"/>
      <c r="BA26" s="30"/>
      <c r="BC26" s="30"/>
      <c r="IE26" s="13"/>
      <c r="IF26" s="13"/>
      <c r="IG26" s="13"/>
      <c r="IH26" s="13"/>
      <c r="II26" s="13"/>
    </row>
  </sheetData>
  <sheetProtection password="E4B7" sheet="1" objects="1" selectLockedCells="1"/>
  <mergeCells count="8">
    <mergeCell ref="A9:BC9"/>
    <mergeCell ref="C25:BC25"/>
    <mergeCell ref="A1:L1"/>
    <mergeCell ref="A4:BC4"/>
    <mergeCell ref="A5:BC5"/>
    <mergeCell ref="A6:BC6"/>
    <mergeCell ref="A7:BC7"/>
    <mergeCell ref="B8:BC8"/>
  </mergeCells>
  <dataValidations count="22">
    <dataValidation type="list" allowBlank="1" showInputMessage="1" showErrorMessage="1" sqref="L13:L22">
      <formula1>"INR"</formula1>
    </dataValidation>
    <dataValidation allowBlank="1" showInputMessage="1" showErrorMessage="1" promptTitle="Addition / Deduction" prompt="Please Choose the correct One" sqref="J13:J22"/>
    <dataValidation type="list" showInputMessage="1" showErrorMessage="1" sqref="I13:I22">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decimal" allowBlank="1" showInputMessage="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dataValidation type="decimal" allowBlank="1" showInputMessage="1" showErrorMessage="1" promptTitle="Rate Entry" prompt="Please enter the Other Taxes2 in Rupees for this item. " errorTitle="Invaid Entry" error="Only Numeric Values are allowed. " sqref="N13:N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list" allowBlank="1" showInputMessage="1" showErrorMessage="1" sqref="K13:K22">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22">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6" t="s">
        <v>2</v>
      </c>
      <c r="F6" s="86"/>
      <c r="G6" s="86"/>
      <c r="H6" s="86"/>
      <c r="I6" s="86"/>
      <c r="J6" s="86"/>
      <c r="K6" s="86"/>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2022-09-16T13:03:05Z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