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Structure'!$A$1:$G$138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9" i="4"/>
  <c r="D10"/>
  <c r="D6"/>
  <c r="D5"/>
  <c r="H120"/>
  <c r="H109"/>
  <c r="H95"/>
  <c r="H83"/>
  <c r="H72"/>
  <c r="H60"/>
  <c r="H49"/>
  <c r="H39"/>
  <c r="H29"/>
  <c r="E100"/>
  <c r="F100"/>
  <c r="G100"/>
  <c r="D100"/>
  <c r="E78"/>
  <c r="F78"/>
  <c r="G78"/>
  <c r="D78"/>
  <c r="E66"/>
  <c r="F66"/>
  <c r="G66"/>
  <c r="D66"/>
  <c r="D12"/>
  <c r="D7"/>
  <c r="E123"/>
  <c r="F123"/>
  <c r="G123"/>
  <c r="D123"/>
  <c r="D11"/>
  <c r="D8"/>
  <c r="E115"/>
  <c r="F115"/>
  <c r="G115"/>
  <c r="D115"/>
  <c r="E43"/>
  <c r="F43"/>
  <c r="G43"/>
  <c r="E54"/>
  <c r="F54"/>
  <c r="G54"/>
  <c r="D54"/>
  <c r="D43"/>
  <c r="G32"/>
  <c r="F31"/>
  <c r="F33" s="1"/>
  <c r="E31"/>
  <c r="E33" s="1"/>
  <c r="D31"/>
  <c r="D33" s="1"/>
  <c r="G30"/>
  <c r="G29"/>
  <c r="G28"/>
  <c r="D4" s="1"/>
  <c r="I9" l="1"/>
  <c r="G31"/>
  <c r="G33" s="1"/>
  <c r="D14" l="1"/>
</calcChain>
</file>

<file path=xl/sharedStrings.xml><?xml version="1.0" encoding="utf-8"?>
<sst xmlns="http://schemas.openxmlformats.org/spreadsheetml/2006/main" count="325" uniqueCount="277">
  <si>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</si>
  <si>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</si>
  <si>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</si>
  <si>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</si>
  <si>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</si>
  <si>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</si>
  <si>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</si>
  <si>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</si>
  <si>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</si>
  <si>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</si>
  <si>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</si>
  <si>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</si>
  <si>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</si>
  <si>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</si>
  <si>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</si>
  <si>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</si>
  <si>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</si>
  <si>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</si>
  <si>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</si>
  <si>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</si>
  <si>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</si>
  <si>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</si>
  <si>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</si>
  <si>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</si>
  <si>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</si>
  <si>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</si>
  <si>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</si>
  <si>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</si>
  <si>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</si>
  <si>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</si>
  <si>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</si>
  <si>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</si>
  <si>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</si>
  <si>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</si>
  <si>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</si>
  <si>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</si>
  <si>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</si>
  <si>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</si>
  <si>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</si>
  <si>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</si>
  <si>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</si>
  <si>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</si>
  <si>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</si>
  <si>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>Exploratory Project</t>
  </si>
  <si>
    <t>PHY101</t>
  </si>
  <si>
    <t xml:space="preserve">Stream </t>
  </si>
  <si>
    <t>Stream Code</t>
  </si>
  <si>
    <t>Stream Title</t>
  </si>
  <si>
    <t>LM.HL101.14</t>
  </si>
  <si>
    <t>IE.CSO101.14</t>
  </si>
  <si>
    <t>EP.ME106.14</t>
  </si>
  <si>
    <t>EP.ME104.14</t>
  </si>
  <si>
    <t>EP.ME105.14</t>
  </si>
  <si>
    <t>IH.H102.14</t>
  </si>
  <si>
    <t>*Students who do not qualify the English test will study Basic English they will not register for gym course.</t>
  </si>
  <si>
    <t>H105</t>
  </si>
  <si>
    <t>H106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</si>
  <si>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</si>
  <si>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</si>
  <si>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</si>
  <si>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</si>
  <si>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</si>
  <si>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</si>
  <si>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</si>
  <si>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</si>
  <si>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</si>
  <si>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</si>
  <si>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IE.EO101.14</t>
  </si>
  <si>
    <t>EO101</t>
  </si>
  <si>
    <t>Stream Project (Hons.)@</t>
  </si>
  <si>
    <t>Stream or UG Project</t>
  </si>
  <si>
    <t>Open Elective - 2</t>
  </si>
  <si>
    <t>HU/LM</t>
  </si>
  <si>
    <t>Open Elective - 3</t>
  </si>
  <si>
    <t>Open Elective - 4</t>
  </si>
  <si>
    <t>CIV</t>
  </si>
  <si>
    <t>Stream Electives in Civil Engineering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</si>
  <si>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</si>
  <si>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</si>
  <si>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</si>
  <si>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</si>
  <si>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</si>
  <si>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</si>
  <si>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</si>
  <si>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</si>
  <si>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CE101</t>
  </si>
  <si>
    <t>Basic Surveying</t>
  </si>
  <si>
    <t>Fundamentals of Electrical Engineering</t>
  </si>
  <si>
    <t>IE.EO102.14</t>
  </si>
  <si>
    <t>EO102</t>
  </si>
  <si>
    <t>Fundamentals of Electronics and Instrumentation Engineering</t>
  </si>
  <si>
    <t>Manufacturing Practice – I</t>
  </si>
  <si>
    <t>IH.H105.14</t>
  </si>
  <si>
    <t>IH.H106.14</t>
  </si>
  <si>
    <t>DC.CE201.15</t>
  </si>
  <si>
    <t>CE201</t>
  </si>
  <si>
    <t>Mechanics of Solids</t>
  </si>
  <si>
    <t>DC.CE202.15</t>
  </si>
  <si>
    <t>CE202</t>
  </si>
  <si>
    <t>Engineering Geology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</si>
  <si>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</si>
  <si>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</si>
  <si>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</si>
  <si>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</si>
  <si>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</si>
  <si>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</si>
  <si>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EP.CE205.15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</si>
  <si>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</si>
  <si>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</si>
  <si>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</si>
  <si>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</si>
  <si>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</si>
  <si>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</si>
  <si>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</si>
  <si>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</si>
  <si>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</si>
  <si>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</si>
  <si>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</si>
  <si>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</si>
  <si>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</si>
  <si>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</si>
  <si>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</si>
  <si>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</si>
  <si>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</si>
  <si>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</si>
  <si>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</si>
  <si>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</si>
  <si>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</si>
  <si>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</si>
  <si>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Universal Human Values – II (Self, Society and Nature)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</si>
  <si>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</si>
  <si>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</si>
  <si>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</si>
  <si>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</si>
  <si>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</si>
  <si>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</si>
  <si>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</si>
  <si>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</si>
  <si>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</si>
  <si>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</si>
  <si>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</si>
  <si>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</si>
  <si>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</si>
  <si>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</si>
  <si>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</si>
  <si>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</si>
  <si>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</si>
  <si>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>DC.CE331.15</t>
  </si>
  <si>
    <t>CE331</t>
  </si>
  <si>
    <t>DC.CE332.15</t>
  </si>
  <si>
    <t>CE332</t>
  </si>
  <si>
    <t>CE333</t>
  </si>
  <si>
    <t xml:space="preserve">OE - I </t>
  </si>
  <si>
    <t>Open Elective - I</t>
  </si>
  <si>
    <t>DP.CE391.16</t>
  </si>
  <si>
    <t>CE391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</si>
  <si>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</si>
  <si>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</si>
  <si>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</si>
  <si>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</si>
  <si>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</si>
  <si>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</si>
  <si>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</si>
  <si>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</si>
  <si>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Fluid Mechanics - II</t>
  </si>
  <si>
    <t>DE.CEXXX.15</t>
  </si>
  <si>
    <t>OE - 2</t>
  </si>
  <si>
    <t>DP.CE392.15</t>
  </si>
  <si>
    <t>CE392</t>
  </si>
  <si>
    <t>Project / Industrial Project / Industrial Training</t>
  </si>
  <si>
    <t>DC.CE411.15</t>
  </si>
  <si>
    <t>CE411</t>
  </si>
  <si>
    <t>Water Resources Engineering - I</t>
  </si>
  <si>
    <t>DC.CE432.15</t>
  </si>
  <si>
    <t>CE432</t>
  </si>
  <si>
    <t>Structural Engineering Laboratory</t>
  </si>
  <si>
    <t>DP.CE491.15</t>
  </si>
  <si>
    <t>CE491</t>
  </si>
  <si>
    <t>DC.CE401.15</t>
  </si>
  <si>
    <t>CE401</t>
  </si>
  <si>
    <t>Deviation</t>
  </si>
  <si>
    <t>Education and Self *</t>
  </si>
  <si>
    <t>Philosophy</t>
  </si>
  <si>
    <t xml:space="preserve">* The students have to choose one course from H105 &amp; H106. </t>
  </si>
  <si>
    <t>History and Civilization</t>
  </si>
  <si>
    <t>Development of Societies</t>
  </si>
  <si>
    <t xml:space="preserve">GY.CP101.14 </t>
  </si>
  <si>
    <t>CP101</t>
  </si>
  <si>
    <t>Section-1BB</t>
  </si>
  <si>
    <t>Section-2BB</t>
  </si>
  <si>
    <t>Section-3BB</t>
  </si>
  <si>
    <t>Section-4BB</t>
  </si>
  <si>
    <t>Civil Engineering : 4-Year B. Tech. I-Semester</t>
  </si>
  <si>
    <t>Civil Engineering : 4-Year B. Tech. VIII-Semester</t>
  </si>
  <si>
    <t>Civil Engineering : 4-Year B. Tech. VII-Semester</t>
  </si>
  <si>
    <t>Civil Engineering : 4-Year B. Tech. VI-Summer Semester</t>
  </si>
  <si>
    <t>Civil Engineering : 4-Year B. Tech. VI-Semester</t>
  </si>
  <si>
    <t>Civil Engineering : 4-Year B. Tech. II-Semester</t>
  </si>
  <si>
    <t>Civil Engineering : 4-Year B. Tech. III-Semester</t>
  </si>
  <si>
    <t>Civil Engineering : 4-Year B. Tech. IV-Semester</t>
  </si>
  <si>
    <t>Civil Engineering : 4-Year B. Tech. V-Semester</t>
  </si>
  <si>
    <t>DC.CE451.15</t>
  </si>
  <si>
    <t>CE451</t>
  </si>
  <si>
    <t>DC.CE441.15</t>
  </si>
  <si>
    <t>CE441</t>
  </si>
  <si>
    <t>Environmental Engineering-II</t>
  </si>
  <si>
    <t>DP.CE492.16</t>
  </si>
  <si>
    <t>CE492</t>
  </si>
  <si>
    <t>DC.CE412.15</t>
  </si>
  <si>
    <t>CE412</t>
  </si>
  <si>
    <t>Water Resources Engineering-II</t>
  </si>
  <si>
    <t xml:space="preserve">Construction Economics and Management </t>
  </si>
  <si>
    <t xml:space="preserve">Humanities/Language &amp; Management Course^^ </t>
  </si>
  <si>
    <t>^^Courses to be selected such that recommended HU/LM programme components get satisfied separately.</t>
  </si>
  <si>
    <t>DE.CE413.15</t>
  </si>
  <si>
    <t>CE413</t>
  </si>
  <si>
    <t>DE.CE421.15</t>
  </si>
  <si>
    <t>CE421</t>
  </si>
  <si>
    <t>DE.CE431.15</t>
  </si>
  <si>
    <t>CE431</t>
  </si>
  <si>
    <t>DE.CE443.15</t>
  </si>
  <si>
    <t>CE443</t>
  </si>
  <si>
    <t>DE.CE453.15</t>
  </si>
  <si>
    <t>CE453</t>
  </si>
  <si>
    <t>DE.CE415.15</t>
  </si>
  <si>
    <t>CE415</t>
  </si>
  <si>
    <t>DE.CE422.15</t>
  </si>
  <si>
    <t>CE422</t>
  </si>
  <si>
    <t>DE.CE433.15</t>
  </si>
  <si>
    <t>DE.CE442.15</t>
  </si>
  <si>
    <t>CE442</t>
  </si>
  <si>
    <t>DE.CE452.15</t>
  </si>
  <si>
    <t>CE452</t>
  </si>
  <si>
    <t xml:space="preserve">All Semester Total (Hons.) </t>
  </si>
  <si>
    <t>Stream or UG Project@</t>
  </si>
  <si>
    <t>IS.MA201.14</t>
  </si>
  <si>
    <t>MA201</t>
  </si>
  <si>
    <t>Numerical Techniques</t>
  </si>
  <si>
    <t>*Students have to choose one course from H103 &amp; H104.</t>
  </si>
  <si>
    <t>IS.MA203.14</t>
  </si>
  <si>
    <t>MA203</t>
  </si>
  <si>
    <t xml:space="preserve">Mathematical Methods </t>
  </si>
  <si>
    <t>DP.EC393.15</t>
  </si>
  <si>
    <t>EC393</t>
  </si>
  <si>
    <t>Transportation Engineering – II</t>
  </si>
  <si>
    <t>CEXXX</t>
  </si>
  <si>
    <t>Basket A: UG Electives (Offered during VI, VII, VIII Semesters)</t>
  </si>
  <si>
    <t>Geotechnical Engineering Design (EVEN Semester)</t>
  </si>
  <si>
    <t>DC.CE301.15</t>
  </si>
  <si>
    <t>CE301</t>
  </si>
  <si>
    <t>Advanced Transportation Engineering (EVEN Semester)</t>
  </si>
  <si>
    <t>Design of Hydraulic Structure (EVEN Semester)</t>
  </si>
  <si>
    <t>Advance Design of RC Structures (EVEN Semester)</t>
  </si>
  <si>
    <r>
      <t xml:space="preserve">Rock Mechanics </t>
    </r>
    <r>
      <rPr>
        <sz val="9"/>
        <rFont val="Arial"/>
        <family val="2"/>
      </rPr>
      <t>(ODD Semester)</t>
    </r>
  </si>
  <si>
    <r>
      <t xml:space="preserve">Advance Surveying </t>
    </r>
    <r>
      <rPr>
        <sz val="9"/>
        <rFont val="Arial"/>
        <family val="2"/>
      </rPr>
      <t>(EVEN Semester)</t>
    </r>
  </si>
  <si>
    <r>
      <t xml:space="preserve">Analysis &amp; Design of Pavements </t>
    </r>
    <r>
      <rPr>
        <sz val="9"/>
        <rFont val="Arial"/>
        <family val="2"/>
      </rPr>
      <t>(ODD Semester)</t>
    </r>
  </si>
  <si>
    <r>
      <t xml:space="preserve">Water Power Engineering  </t>
    </r>
    <r>
      <rPr>
        <sz val="9"/>
        <rFont val="Arial"/>
        <family val="2"/>
      </rPr>
      <t>(ODD Semester)</t>
    </r>
  </si>
  <si>
    <r>
      <t xml:space="preserve">Environmental Pollution &amp; Control </t>
    </r>
    <r>
      <rPr>
        <sz val="9"/>
        <rFont val="Arial"/>
        <family val="2"/>
      </rPr>
      <t>(ODD Semester)</t>
    </r>
  </si>
  <si>
    <r>
      <t xml:space="preserve">Matrix Analysis of Structures </t>
    </r>
    <r>
      <rPr>
        <sz val="9"/>
        <rFont val="Arial"/>
        <family val="2"/>
      </rPr>
      <t>(Odd Semester)</t>
    </r>
  </si>
  <si>
    <t>Advanced Water &amp; Waste Water Treatment Engineering (EVEN Semester)</t>
  </si>
  <si>
    <t>UG Course Structure for Civil Engineering (2014-2015)</t>
  </si>
  <si>
    <t>DC.CE241.15</t>
  </si>
  <si>
    <t>Advance Surveying</t>
  </si>
  <si>
    <t>Geotechnical Engineering-II</t>
  </si>
  <si>
    <t>Structural Mechanics - II</t>
  </si>
  <si>
    <t>Structural Design – I</t>
  </si>
  <si>
    <t>Civil Engineering Design I</t>
  </si>
  <si>
    <t>DC.CE333.15</t>
  </si>
  <si>
    <t>Humanities/Language &amp; Management Course  ^^</t>
  </si>
  <si>
    <t>Departmental Elective / Stream Elective - 2</t>
  </si>
  <si>
    <t>Department Elective / Stream Elective - 1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</si>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</sst>
</file>

<file path=xl/styles.xml><?xml version="1.0" encoding="utf-8"?>
<styleSheet xmlns="http://schemas.openxmlformats.org/spreadsheetml/2006/main">
  <fonts count="33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" fillId="0" borderId="4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wrapText="1"/>
    </xf>
    <xf numFmtId="0" fontId="2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2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6" fillId="0" borderId="5" xfId="1" applyFont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justify"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justify" wrapText="1"/>
    </xf>
    <xf numFmtId="0" fontId="24" fillId="0" borderId="0" xfId="0" applyFont="1"/>
    <xf numFmtId="0" fontId="24" fillId="0" borderId="11" xfId="0" applyFont="1" applyBorder="1" applyAlignment="1">
      <alignment vertical="top" wrapText="1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3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20" fillId="0" borderId="8" xfId="1" applyFont="1" applyBorder="1" applyAlignment="1">
      <alignment horizontal="left" vertical="center"/>
    </xf>
    <xf numFmtId="0" fontId="20" fillId="0" borderId="9" xfId="1" applyFont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31" fillId="0" borderId="5" xfId="1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1" fillId="0" borderId="1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BreakPreview" zoomScale="115" zoomScaleSheetLayoutView="115" workbookViewId="0">
      <selection activeCell="D10" sqref="D10:E10"/>
    </sheetView>
  </sheetViews>
  <sheetFormatPr defaultColWidth="9.140625" defaultRowHeight="15"/>
  <cols>
    <col min="1" max="1" width="14.140625" style="20" customWidth="1"/>
    <col min="2" max="2" width="12.7109375" style="20" bestFit="1" customWidth="1"/>
    <col min="3" max="3" width="53.7109375" style="20" customWidth="1"/>
    <col min="4" max="4" width="4.5703125" style="20" customWidth="1"/>
    <col min="5" max="5" width="3.7109375" style="20" customWidth="1"/>
    <col min="6" max="6" width="6.7109375" style="20" customWidth="1"/>
    <col min="7" max="7" width="7.28515625" style="20" bestFit="1" customWidth="1"/>
    <col min="8" max="8" width="13.28515625" style="108" customWidth="1"/>
    <col min="9" max="9" width="11.7109375" style="20" customWidth="1"/>
    <col min="10" max="10" width="36.5703125" style="20" customWidth="1"/>
    <col min="11" max="11" width="3.5703125" style="20" customWidth="1"/>
    <col min="12" max="13" width="3.28515625" style="20" customWidth="1"/>
    <col min="14" max="14" width="6.7109375" style="20" customWidth="1"/>
    <col min="15" max="16384" width="9.140625" style="20"/>
  </cols>
  <sheetData>
    <row r="1" spans="1:14" ht="15" customHeight="1">
      <c r="A1" s="120" t="s">
        <v>260</v>
      </c>
      <c r="B1" s="120"/>
      <c r="C1" s="120"/>
      <c r="D1" s="120"/>
      <c r="E1" s="120"/>
      <c r="F1" s="120"/>
      <c r="G1" s="120"/>
      <c r="H1" s="94"/>
    </row>
    <row r="2" spans="1:14" ht="26.1" customHeight="1">
      <c r="A2" s="55" t="s">
        <v>22</v>
      </c>
      <c r="B2" s="55" t="s">
        <v>180</v>
      </c>
      <c r="C2" s="55" t="s">
        <v>23</v>
      </c>
      <c r="D2" s="109" t="s">
        <v>75</v>
      </c>
      <c r="E2" s="109"/>
      <c r="F2" s="109" t="s">
        <v>40</v>
      </c>
      <c r="G2" s="109"/>
      <c r="H2" s="95"/>
    </row>
    <row r="3" spans="1:14">
      <c r="A3" s="84"/>
      <c r="B3" s="84"/>
      <c r="C3" s="1"/>
      <c r="D3" s="134"/>
      <c r="E3" s="134"/>
      <c r="F3" s="84" t="s">
        <v>38</v>
      </c>
      <c r="G3" s="84" t="s">
        <v>39</v>
      </c>
      <c r="H3" s="95"/>
    </row>
    <row r="4" spans="1:14">
      <c r="A4" s="84" t="s">
        <v>24</v>
      </c>
      <c r="B4" s="84">
        <v>0</v>
      </c>
      <c r="C4" s="1" t="s">
        <v>271</v>
      </c>
      <c r="D4" s="117">
        <f>G28+G52+G64+G77+G87+G99</f>
        <v>44</v>
      </c>
      <c r="E4" s="117"/>
      <c r="F4" s="86">
        <v>41</v>
      </c>
      <c r="G4" s="84">
        <v>50</v>
      </c>
      <c r="H4" s="95"/>
    </row>
    <row r="5" spans="1:14">
      <c r="A5" s="84" t="s">
        <v>25</v>
      </c>
      <c r="B5" s="84">
        <v>0</v>
      </c>
      <c r="C5" s="1" t="s">
        <v>272</v>
      </c>
      <c r="D5" s="117">
        <f>G37+G38+G39+G47+G58+G93</f>
        <v>67</v>
      </c>
      <c r="E5" s="117"/>
      <c r="F5" s="86">
        <v>62</v>
      </c>
      <c r="G5" s="84">
        <v>84</v>
      </c>
      <c r="H5" s="95"/>
    </row>
    <row r="6" spans="1:14">
      <c r="A6" s="84" t="s">
        <v>26</v>
      </c>
      <c r="B6" s="84">
        <v>-6</v>
      </c>
      <c r="C6" s="1" t="s">
        <v>273</v>
      </c>
      <c r="D6" s="129">
        <f>G40+G70+G49+G48</f>
        <v>48</v>
      </c>
      <c r="E6" s="129"/>
      <c r="F6" s="86">
        <v>41</v>
      </c>
      <c r="G6" s="84">
        <v>60</v>
      </c>
      <c r="H6" s="95"/>
      <c r="I6" s="25"/>
    </row>
    <row r="7" spans="1:14" ht="27" customHeight="1">
      <c r="A7" s="84" t="s">
        <v>27</v>
      </c>
      <c r="B7" s="84">
        <v>0</v>
      </c>
      <c r="C7" s="2" t="s">
        <v>274</v>
      </c>
      <c r="D7" s="117">
        <f>G41+G42+G51+G62+G63+G85+G96</f>
        <v>23</v>
      </c>
      <c r="E7" s="117"/>
      <c r="F7" s="86">
        <v>20</v>
      </c>
      <c r="G7" s="84">
        <v>24</v>
      </c>
      <c r="H7" s="95"/>
    </row>
    <row r="8" spans="1:14">
      <c r="A8" s="84" t="s">
        <v>28</v>
      </c>
      <c r="B8" s="84">
        <v>-2</v>
      </c>
      <c r="C8" s="1" t="s">
        <v>275</v>
      </c>
      <c r="D8" s="129">
        <f>G113+G122</f>
        <v>18</v>
      </c>
      <c r="E8" s="129"/>
      <c r="F8" s="86">
        <v>20</v>
      </c>
      <c r="G8" s="84">
        <v>24</v>
      </c>
      <c r="H8" s="95"/>
    </row>
    <row r="9" spans="1:14">
      <c r="A9" s="84" t="s">
        <v>29</v>
      </c>
      <c r="B9" s="84">
        <v>0</v>
      </c>
      <c r="C9" s="1" t="s">
        <v>36</v>
      </c>
      <c r="D9" s="117">
        <f>G50+G59+G60+G61+G74+G72+G73+G75+G81+G82+G83+G84+G95+G94+G107+G108+G112+G118+G121+G109</f>
        <v>193</v>
      </c>
      <c r="E9" s="117"/>
      <c r="F9" s="86">
        <v>105</v>
      </c>
      <c r="G9" s="84">
        <v>155</v>
      </c>
      <c r="H9" s="95"/>
      <c r="I9" s="20">
        <f>D9+D10</f>
        <v>211</v>
      </c>
    </row>
    <row r="10" spans="1:14">
      <c r="A10" s="84" t="s">
        <v>30</v>
      </c>
      <c r="B10" s="84">
        <v>0</v>
      </c>
      <c r="C10" s="1" t="s">
        <v>37</v>
      </c>
      <c r="D10" s="117">
        <f>G110+G119</f>
        <v>18</v>
      </c>
      <c r="E10" s="117"/>
      <c r="F10" s="86">
        <v>30</v>
      </c>
      <c r="G10" s="84">
        <v>60</v>
      </c>
      <c r="H10" s="95"/>
    </row>
    <row r="11" spans="1:14" ht="25.5" customHeight="1">
      <c r="A11" s="84" t="s">
        <v>31</v>
      </c>
      <c r="B11" s="84">
        <v>0</v>
      </c>
      <c r="C11" s="2" t="s">
        <v>276</v>
      </c>
      <c r="D11" s="117">
        <f>G86+G97+G111+G120</f>
        <v>36</v>
      </c>
      <c r="E11" s="117"/>
      <c r="F11" s="86">
        <v>35</v>
      </c>
      <c r="G11" s="84">
        <v>80</v>
      </c>
      <c r="H11" s="95"/>
    </row>
    <row r="12" spans="1:14">
      <c r="A12" s="84" t="s">
        <v>32</v>
      </c>
      <c r="B12" s="84">
        <v>0</v>
      </c>
      <c r="C12" s="1" t="s">
        <v>33</v>
      </c>
      <c r="D12" s="117">
        <f>G76+G98+G103+G114</f>
        <v>30</v>
      </c>
      <c r="E12" s="117"/>
      <c r="F12" s="86">
        <v>20</v>
      </c>
      <c r="G12" s="84">
        <v>50</v>
      </c>
      <c r="H12" s="95"/>
    </row>
    <row r="13" spans="1:14">
      <c r="A13" s="84" t="s">
        <v>34</v>
      </c>
      <c r="B13" s="84">
        <v>0</v>
      </c>
      <c r="C13" s="1" t="s">
        <v>35</v>
      </c>
      <c r="D13" s="117">
        <v>0</v>
      </c>
      <c r="E13" s="117"/>
      <c r="F13" s="86">
        <v>0</v>
      </c>
      <c r="G13" s="84">
        <v>0</v>
      </c>
      <c r="H13" s="61"/>
      <c r="I13" s="1"/>
      <c r="J13" s="1"/>
      <c r="K13" s="117"/>
      <c r="L13" s="117"/>
      <c r="M13" s="11"/>
      <c r="N13" s="12"/>
    </row>
    <row r="14" spans="1:14">
      <c r="A14" s="84"/>
      <c r="B14" s="84"/>
      <c r="C14" s="56" t="s">
        <v>11</v>
      </c>
      <c r="D14" s="128">
        <f>SUM(D4:D13)</f>
        <v>477</v>
      </c>
      <c r="E14" s="128"/>
      <c r="F14" s="87">
        <v>430</v>
      </c>
      <c r="G14" s="57">
        <v>460</v>
      </c>
      <c r="H14" s="61"/>
      <c r="I14" s="1"/>
      <c r="J14" s="1"/>
      <c r="K14" s="117"/>
      <c r="L14" s="117"/>
      <c r="M14" s="11"/>
      <c r="N14" s="12"/>
    </row>
    <row r="15" spans="1:14">
      <c r="A15" s="84"/>
      <c r="B15" s="84"/>
      <c r="C15" s="56" t="s">
        <v>233</v>
      </c>
      <c r="D15" s="128">
        <v>460</v>
      </c>
      <c r="E15" s="128"/>
      <c r="F15" s="87">
        <v>450</v>
      </c>
      <c r="G15" s="57">
        <v>480</v>
      </c>
      <c r="H15" s="61"/>
      <c r="I15" s="1"/>
      <c r="J15" s="1"/>
      <c r="K15" s="71"/>
      <c r="L15" s="71"/>
      <c r="M15" s="71"/>
      <c r="N15" s="72"/>
    </row>
    <row r="16" spans="1:14" ht="12" customHeight="1">
      <c r="A16" s="113" t="s">
        <v>19</v>
      </c>
      <c r="B16" s="113"/>
      <c r="C16" s="113"/>
      <c r="D16" s="113"/>
      <c r="E16" s="113"/>
      <c r="F16" s="113"/>
      <c r="G16" s="113"/>
      <c r="H16" s="61"/>
      <c r="I16" s="1"/>
      <c r="J16" s="3"/>
      <c r="K16" s="117"/>
      <c r="L16" s="117"/>
      <c r="M16" s="11"/>
      <c r="N16" s="12"/>
    </row>
    <row r="17" spans="1:14" s="21" customFormat="1" ht="12.75">
      <c r="A17" s="109" t="s">
        <v>76</v>
      </c>
      <c r="B17" s="109"/>
      <c r="C17" s="109"/>
      <c r="D17" s="109"/>
      <c r="E17" s="109"/>
      <c r="F17" s="109"/>
      <c r="G17" s="109"/>
      <c r="H17" s="96"/>
      <c r="I17" s="4"/>
      <c r="J17" s="4"/>
      <c r="K17" s="118"/>
      <c r="L17" s="118"/>
      <c r="M17" s="4"/>
      <c r="N17" s="4"/>
    </row>
    <row r="18" spans="1:14" s="14" customFormat="1" ht="15" customHeight="1">
      <c r="A18" s="52" t="s">
        <v>45</v>
      </c>
      <c r="B18" s="52" t="s">
        <v>46</v>
      </c>
      <c r="C18" s="52" t="s">
        <v>47</v>
      </c>
      <c r="D18" s="52"/>
      <c r="E18" s="52"/>
      <c r="F18" s="52"/>
      <c r="G18" s="52"/>
      <c r="H18" s="119"/>
      <c r="I18" s="112"/>
      <c r="J18" s="112"/>
      <c r="K18" s="112"/>
      <c r="L18" s="112"/>
      <c r="M18" s="112"/>
      <c r="N18" s="112"/>
    </row>
    <row r="19" spans="1:14" s="14" customFormat="1" ht="15" customHeight="1">
      <c r="A19" s="86" t="s">
        <v>130</v>
      </c>
      <c r="B19" s="86" t="s">
        <v>131</v>
      </c>
      <c r="C19" s="74" t="s">
        <v>132</v>
      </c>
      <c r="D19" s="86"/>
      <c r="E19" s="86"/>
      <c r="F19" s="86"/>
      <c r="G19" s="86"/>
      <c r="H19" s="62"/>
      <c r="I19" s="13"/>
      <c r="J19" s="13"/>
      <c r="K19" s="111"/>
      <c r="L19" s="111"/>
      <c r="M19" s="111"/>
      <c r="N19" s="13"/>
    </row>
    <row r="20" spans="1:14" s="7" customFormat="1" ht="15" customHeight="1">
      <c r="A20" s="86" t="s">
        <v>133</v>
      </c>
      <c r="B20" s="86" t="s">
        <v>134</v>
      </c>
      <c r="C20" s="74" t="s">
        <v>135</v>
      </c>
      <c r="D20" s="86"/>
      <c r="E20" s="86"/>
      <c r="F20" s="86"/>
      <c r="G20" s="86"/>
      <c r="H20" s="97"/>
    </row>
    <row r="21" spans="1:14" s="7" customFormat="1" ht="15" customHeight="1">
      <c r="A21" s="86" t="s">
        <v>136</v>
      </c>
      <c r="B21" s="86" t="s">
        <v>137</v>
      </c>
      <c r="C21" s="74" t="s">
        <v>138</v>
      </c>
      <c r="D21" s="86"/>
      <c r="E21" s="86"/>
      <c r="F21" s="86"/>
      <c r="G21" s="86"/>
      <c r="H21" s="97"/>
    </row>
    <row r="22" spans="1:14" s="7" customFormat="1" ht="15" customHeight="1">
      <c r="A22" s="86" t="s">
        <v>139</v>
      </c>
      <c r="B22" s="86" t="s">
        <v>140</v>
      </c>
      <c r="C22" s="74" t="s">
        <v>141</v>
      </c>
      <c r="D22" s="86"/>
      <c r="E22" s="86"/>
      <c r="F22" s="86"/>
      <c r="G22" s="86"/>
      <c r="H22" s="97"/>
    </row>
    <row r="23" spans="1:14" s="7" customFormat="1" ht="15" customHeight="1">
      <c r="A23" s="86" t="s">
        <v>142</v>
      </c>
      <c r="B23" s="86" t="s">
        <v>143</v>
      </c>
      <c r="C23" s="74" t="s">
        <v>144</v>
      </c>
      <c r="D23" s="86"/>
      <c r="E23" s="86"/>
      <c r="F23" s="86"/>
      <c r="G23" s="86"/>
      <c r="H23" s="97"/>
    </row>
    <row r="24" spans="1:14" s="7" customFormat="1" ht="15" customHeight="1">
      <c r="A24" s="121"/>
      <c r="B24" s="122"/>
      <c r="C24" s="122"/>
      <c r="D24" s="122"/>
      <c r="E24" s="122"/>
      <c r="F24" s="122"/>
      <c r="G24" s="123"/>
      <c r="H24" s="97"/>
    </row>
    <row r="25" spans="1:14" s="7" customFormat="1" ht="15" customHeight="1">
      <c r="A25" s="112" t="s">
        <v>260</v>
      </c>
      <c r="B25" s="112"/>
      <c r="C25" s="112"/>
      <c r="D25" s="112"/>
      <c r="E25" s="112"/>
      <c r="F25" s="112"/>
      <c r="G25" s="112"/>
      <c r="H25" s="97"/>
    </row>
    <row r="26" spans="1:14" s="7" customFormat="1" ht="15" customHeight="1">
      <c r="A26" s="88" t="s">
        <v>20</v>
      </c>
      <c r="B26" s="88" t="s">
        <v>0</v>
      </c>
      <c r="C26" s="88" t="s">
        <v>1</v>
      </c>
      <c r="D26" s="111" t="s">
        <v>2</v>
      </c>
      <c r="E26" s="111"/>
      <c r="F26" s="111"/>
      <c r="G26" s="88" t="s">
        <v>3</v>
      </c>
      <c r="H26" s="97"/>
    </row>
    <row r="27" spans="1:14" ht="14.1" customHeight="1">
      <c r="A27" s="85" t="s">
        <v>188</v>
      </c>
      <c r="B27" s="109" t="s">
        <v>192</v>
      </c>
      <c r="C27" s="109"/>
      <c r="D27" s="109"/>
      <c r="E27" s="109"/>
      <c r="F27" s="109"/>
      <c r="G27" s="109"/>
      <c r="H27" s="61"/>
      <c r="I27" s="1"/>
      <c r="J27" s="3"/>
      <c r="K27" s="117"/>
      <c r="L27" s="117"/>
      <c r="M27" s="46"/>
      <c r="N27" s="47"/>
    </row>
    <row r="28" spans="1:14" s="14" customFormat="1" ht="15" customHeight="1" thickBot="1">
      <c r="A28" s="5" t="s">
        <v>41</v>
      </c>
      <c r="B28" s="6" t="s">
        <v>9</v>
      </c>
      <c r="C28" s="5" t="s">
        <v>10</v>
      </c>
      <c r="D28" s="58">
        <v>1</v>
      </c>
      <c r="E28" s="58">
        <v>1</v>
      </c>
      <c r="F28" s="58">
        <v>0</v>
      </c>
      <c r="G28" s="86">
        <f>D28*3+E28*2+F28*1</f>
        <v>5</v>
      </c>
      <c r="H28" s="40"/>
      <c r="I28" s="40"/>
      <c r="J28" s="41"/>
      <c r="K28" s="40"/>
      <c r="L28" s="40"/>
      <c r="M28" s="40"/>
      <c r="N28" s="40"/>
    </row>
    <row r="29" spans="1:14" s="14" customFormat="1" ht="15" customHeight="1" thickBot="1">
      <c r="A29" s="74" t="s">
        <v>14</v>
      </c>
      <c r="B29" s="86" t="s">
        <v>15</v>
      </c>
      <c r="C29" s="74" t="s">
        <v>16</v>
      </c>
      <c r="D29" s="86">
        <v>0</v>
      </c>
      <c r="E29" s="86">
        <v>1</v>
      </c>
      <c r="F29" s="86">
        <v>3</v>
      </c>
      <c r="G29" s="86">
        <f>D29*3+E29*2+F29*1</f>
        <v>5</v>
      </c>
      <c r="H29" s="40">
        <f>5+5+5+7</f>
        <v>22</v>
      </c>
      <c r="I29" s="42"/>
      <c r="J29" s="43"/>
      <c r="K29" s="42"/>
      <c r="L29" s="42"/>
      <c r="M29" s="42"/>
      <c r="N29" s="42"/>
    </row>
    <row r="30" spans="1:14" s="7" customFormat="1" ht="15" customHeight="1" thickBot="1">
      <c r="A30" s="74" t="s">
        <v>186</v>
      </c>
      <c r="B30" s="86" t="s">
        <v>187</v>
      </c>
      <c r="C30" s="74" t="s">
        <v>42</v>
      </c>
      <c r="D30" s="86">
        <v>0</v>
      </c>
      <c r="E30" s="86">
        <v>1</v>
      </c>
      <c r="F30" s="86">
        <v>3</v>
      </c>
      <c r="G30" s="86">
        <f>D30*3+E30*2+F30*1</f>
        <v>5</v>
      </c>
      <c r="H30" s="40"/>
      <c r="I30" s="40"/>
      <c r="J30" s="41"/>
      <c r="K30" s="40"/>
      <c r="L30" s="40"/>
      <c r="M30" s="40"/>
      <c r="N30" s="40"/>
    </row>
    <row r="31" spans="1:14" s="7" customFormat="1" ht="15" customHeight="1">
      <c r="C31" s="8" t="s">
        <v>11</v>
      </c>
      <c r="D31" s="44">
        <f>SUM(D28:D30)</f>
        <v>1</v>
      </c>
      <c r="E31" s="44">
        <f>SUM(E28:E30)</f>
        <v>3</v>
      </c>
      <c r="F31" s="44">
        <f>SUM(F28:F30)</f>
        <v>6</v>
      </c>
      <c r="G31" s="44">
        <f>SUM(G28:G30)</f>
        <v>15</v>
      </c>
      <c r="H31" s="63"/>
      <c r="I31" s="18"/>
      <c r="J31" s="18"/>
      <c r="K31" s="17"/>
    </row>
    <row r="32" spans="1:14" s="7" customFormat="1" ht="15" customHeight="1">
      <c r="A32" s="74" t="s">
        <v>48</v>
      </c>
      <c r="B32" s="86" t="s">
        <v>12</v>
      </c>
      <c r="C32" s="74" t="s">
        <v>13</v>
      </c>
      <c r="D32" s="86">
        <v>2</v>
      </c>
      <c r="E32" s="86">
        <v>0</v>
      </c>
      <c r="F32" s="86">
        <v>1</v>
      </c>
      <c r="G32" s="86">
        <f>D32*3+E32*2+F32*1</f>
        <v>7</v>
      </c>
      <c r="H32" s="63"/>
      <c r="I32" s="18"/>
      <c r="J32" s="18"/>
      <c r="K32" s="17"/>
    </row>
    <row r="33" spans="1:14" s="7" customFormat="1" ht="15" customHeight="1">
      <c r="A33" s="74"/>
      <c r="B33" s="86"/>
      <c r="C33" s="9" t="s">
        <v>11</v>
      </c>
      <c r="D33" s="87">
        <f>SUM(D31:D32)</f>
        <v>3</v>
      </c>
      <c r="E33" s="87">
        <f>SUM(E31:E32)</f>
        <v>3</v>
      </c>
      <c r="F33" s="87">
        <f>SUM(F31:F32)</f>
        <v>7</v>
      </c>
      <c r="G33" s="87">
        <f>SUM(G31:G32)</f>
        <v>22</v>
      </c>
      <c r="H33" s="63"/>
      <c r="I33" s="18"/>
      <c r="J33" s="18"/>
      <c r="K33" s="17"/>
    </row>
    <row r="34" spans="1:14" s="7" customFormat="1" ht="15" customHeight="1">
      <c r="A34" s="113" t="s">
        <v>19</v>
      </c>
      <c r="B34" s="113"/>
      <c r="C34" s="113"/>
      <c r="D34" s="113"/>
      <c r="E34" s="113"/>
      <c r="F34" s="113"/>
      <c r="G34" s="113"/>
      <c r="H34" s="63"/>
      <c r="I34" s="18"/>
      <c r="J34" s="18"/>
      <c r="K34" s="17"/>
    </row>
    <row r="35" spans="1:14" s="7" customFormat="1" ht="15" customHeight="1">
      <c r="A35" s="88" t="s">
        <v>20</v>
      </c>
      <c r="B35" s="88" t="s">
        <v>0</v>
      </c>
      <c r="C35" s="88" t="s">
        <v>1</v>
      </c>
      <c r="D35" s="111" t="s">
        <v>2</v>
      </c>
      <c r="E35" s="111"/>
      <c r="F35" s="111"/>
      <c r="G35" s="88" t="s">
        <v>3</v>
      </c>
      <c r="H35" s="64"/>
      <c r="I35" s="16"/>
      <c r="J35" s="16"/>
      <c r="K35" s="15"/>
    </row>
    <row r="36" spans="1:14" s="19" customFormat="1" ht="15" customHeight="1">
      <c r="A36" s="85" t="s">
        <v>188</v>
      </c>
      <c r="B36" s="109" t="s">
        <v>192</v>
      </c>
      <c r="C36" s="109"/>
      <c r="D36" s="109"/>
      <c r="E36" s="109"/>
      <c r="F36" s="109"/>
      <c r="G36" s="109"/>
      <c r="H36" s="98"/>
    </row>
    <row r="37" spans="1:14" ht="15" customHeight="1">
      <c r="A37" s="5" t="s">
        <v>60</v>
      </c>
      <c r="B37" s="6" t="s">
        <v>44</v>
      </c>
      <c r="C37" s="5" t="s">
        <v>61</v>
      </c>
      <c r="D37" s="86">
        <v>3</v>
      </c>
      <c r="E37" s="86">
        <v>1</v>
      </c>
      <c r="F37" s="86">
        <v>2</v>
      </c>
      <c r="G37" s="86">
        <v>13</v>
      </c>
      <c r="H37" s="61"/>
      <c r="I37" s="1"/>
      <c r="J37" s="3"/>
      <c r="K37" s="117"/>
      <c r="L37" s="117"/>
      <c r="M37" s="53"/>
      <c r="N37" s="54"/>
    </row>
    <row r="38" spans="1:14" ht="15" customHeight="1">
      <c r="A38" s="74" t="s">
        <v>57</v>
      </c>
      <c r="B38" s="86" t="s">
        <v>4</v>
      </c>
      <c r="C38" s="74" t="s">
        <v>5</v>
      </c>
      <c r="D38" s="86">
        <v>2</v>
      </c>
      <c r="E38" s="86">
        <v>1</v>
      </c>
      <c r="F38" s="86">
        <v>2</v>
      </c>
      <c r="G38" s="86">
        <v>10</v>
      </c>
      <c r="H38" s="61"/>
      <c r="I38" s="1"/>
      <c r="J38" s="3"/>
      <c r="K38" s="117"/>
      <c r="L38" s="117"/>
      <c r="M38" s="53"/>
      <c r="N38" s="54"/>
    </row>
    <row r="39" spans="1:14" s="19" customFormat="1" ht="15" customHeight="1">
      <c r="A39" s="5" t="s">
        <v>58</v>
      </c>
      <c r="B39" s="6" t="s">
        <v>59</v>
      </c>
      <c r="C39" s="5" t="s">
        <v>77</v>
      </c>
      <c r="D39" s="86">
        <v>3</v>
      </c>
      <c r="E39" s="86">
        <v>1</v>
      </c>
      <c r="F39" s="86">
        <v>0</v>
      </c>
      <c r="G39" s="86">
        <v>11</v>
      </c>
      <c r="H39" s="98">
        <f>13+10+11+11+6+3</f>
        <v>54</v>
      </c>
    </row>
    <row r="40" spans="1:14" s="1" customFormat="1" ht="15" customHeight="1">
      <c r="A40" s="74" t="s">
        <v>78</v>
      </c>
      <c r="B40" s="86" t="s">
        <v>79</v>
      </c>
      <c r="C40" s="74" t="s">
        <v>80</v>
      </c>
      <c r="D40" s="86">
        <v>3</v>
      </c>
      <c r="E40" s="86">
        <v>1</v>
      </c>
      <c r="F40" s="86">
        <v>0</v>
      </c>
      <c r="G40" s="86">
        <v>11</v>
      </c>
      <c r="H40" s="61"/>
    </row>
    <row r="41" spans="1:14" s="1" customFormat="1" ht="15" customHeight="1">
      <c r="A41" s="5" t="s">
        <v>51</v>
      </c>
      <c r="B41" s="6" t="s">
        <v>7</v>
      </c>
      <c r="C41" s="5" t="s">
        <v>8</v>
      </c>
      <c r="D41" s="86">
        <v>1</v>
      </c>
      <c r="E41" s="86">
        <v>0</v>
      </c>
      <c r="F41" s="86">
        <v>3</v>
      </c>
      <c r="G41" s="86">
        <v>6</v>
      </c>
      <c r="H41" s="61"/>
    </row>
    <row r="42" spans="1:14" s="19" customFormat="1" ht="15" customHeight="1">
      <c r="A42" s="74" t="s">
        <v>50</v>
      </c>
      <c r="B42" s="86" t="s">
        <v>18</v>
      </c>
      <c r="C42" s="74" t="s">
        <v>66</v>
      </c>
      <c r="D42" s="86">
        <v>0</v>
      </c>
      <c r="E42" s="86">
        <v>0</v>
      </c>
      <c r="F42" s="86">
        <v>3</v>
      </c>
      <c r="G42" s="86">
        <v>3</v>
      </c>
      <c r="H42" s="98"/>
    </row>
    <row r="43" spans="1:14" s="19" customFormat="1" ht="15" customHeight="1">
      <c r="A43" s="5"/>
      <c r="B43" s="6"/>
      <c r="C43" s="9" t="s">
        <v>11</v>
      </c>
      <c r="D43" s="87">
        <f>SUM(D37:D42)</f>
        <v>12</v>
      </c>
      <c r="E43" s="87">
        <f t="shared" ref="E43:G43" si="0">SUM(E37:E42)</f>
        <v>4</v>
      </c>
      <c r="F43" s="87">
        <f t="shared" si="0"/>
        <v>10</v>
      </c>
      <c r="G43" s="87">
        <f t="shared" si="0"/>
        <v>54</v>
      </c>
      <c r="H43" s="98"/>
    </row>
    <row r="44" spans="1:14" s="19" customFormat="1" ht="15" customHeight="1">
      <c r="A44" s="113" t="s">
        <v>54</v>
      </c>
      <c r="B44" s="113"/>
      <c r="C44" s="113"/>
      <c r="D44" s="113"/>
      <c r="E44" s="113"/>
      <c r="F44" s="113"/>
      <c r="G44" s="113"/>
      <c r="H44" s="98"/>
    </row>
    <row r="45" spans="1:14" s="26" customFormat="1" ht="15" customHeight="1">
      <c r="A45" s="117"/>
      <c r="B45" s="117"/>
      <c r="C45" s="117"/>
      <c r="D45" s="117"/>
      <c r="E45" s="117"/>
      <c r="F45" s="117"/>
      <c r="G45" s="117"/>
      <c r="H45" s="99"/>
    </row>
    <row r="46" spans="1:14" s="26" customFormat="1" ht="15" customHeight="1">
      <c r="A46" s="85" t="s">
        <v>188</v>
      </c>
      <c r="B46" s="109" t="s">
        <v>197</v>
      </c>
      <c r="C46" s="109"/>
      <c r="D46" s="109"/>
      <c r="E46" s="109"/>
      <c r="F46" s="109"/>
      <c r="G46" s="109"/>
      <c r="H46" s="99"/>
    </row>
    <row r="47" spans="1:14" s="26" customFormat="1" ht="15" customHeight="1">
      <c r="A47" s="74" t="s">
        <v>64</v>
      </c>
      <c r="B47" s="86" t="s">
        <v>65</v>
      </c>
      <c r="C47" s="74" t="s">
        <v>82</v>
      </c>
      <c r="D47" s="86">
        <v>3</v>
      </c>
      <c r="E47" s="86">
        <v>1</v>
      </c>
      <c r="F47" s="86">
        <v>0</v>
      </c>
      <c r="G47" s="86">
        <v>11</v>
      </c>
      <c r="H47" s="99"/>
    </row>
    <row r="48" spans="1:14" s="26" customFormat="1" ht="15" customHeight="1">
      <c r="A48" s="74" t="s">
        <v>49</v>
      </c>
      <c r="B48" s="86" t="s">
        <v>17</v>
      </c>
      <c r="C48" s="74" t="s">
        <v>83</v>
      </c>
      <c r="D48" s="86">
        <v>3</v>
      </c>
      <c r="E48" s="86">
        <v>1</v>
      </c>
      <c r="F48" s="86">
        <v>2</v>
      </c>
      <c r="G48" s="86">
        <v>13</v>
      </c>
      <c r="H48" s="99"/>
    </row>
    <row r="49" spans="1:14" s="19" customFormat="1" ht="15" customHeight="1">
      <c r="A49" s="74" t="s">
        <v>109</v>
      </c>
      <c r="B49" s="86" t="s">
        <v>110</v>
      </c>
      <c r="C49" s="74" t="s">
        <v>111</v>
      </c>
      <c r="D49" s="86">
        <v>3</v>
      </c>
      <c r="E49" s="86">
        <v>1</v>
      </c>
      <c r="F49" s="86">
        <v>0</v>
      </c>
      <c r="G49" s="86">
        <v>11</v>
      </c>
      <c r="H49" s="98">
        <f>11+13+11+15+3+8</f>
        <v>61</v>
      </c>
    </row>
    <row r="50" spans="1:14" s="1" customFormat="1" ht="15" customHeight="1">
      <c r="A50" s="74" t="s">
        <v>84</v>
      </c>
      <c r="B50" s="86" t="s">
        <v>85</v>
      </c>
      <c r="C50" s="74" t="s">
        <v>86</v>
      </c>
      <c r="D50" s="86">
        <v>3</v>
      </c>
      <c r="E50" s="86">
        <v>1</v>
      </c>
      <c r="F50" s="86">
        <v>4</v>
      </c>
      <c r="G50" s="86">
        <v>15</v>
      </c>
      <c r="H50" s="61"/>
    </row>
    <row r="51" spans="1:14" s="1" customFormat="1" ht="15" customHeight="1">
      <c r="A51" s="74" t="s">
        <v>52</v>
      </c>
      <c r="B51" s="86" t="s">
        <v>6</v>
      </c>
      <c r="C51" s="74" t="s">
        <v>91</v>
      </c>
      <c r="D51" s="86">
        <v>0</v>
      </c>
      <c r="E51" s="86">
        <v>0</v>
      </c>
      <c r="F51" s="86">
        <v>3</v>
      </c>
      <c r="G51" s="86">
        <v>3</v>
      </c>
      <c r="H51" s="61"/>
    </row>
    <row r="52" spans="1:14" s="21" customFormat="1" ht="15" customHeight="1">
      <c r="A52" s="74" t="s">
        <v>92</v>
      </c>
      <c r="B52" s="86" t="s">
        <v>55</v>
      </c>
      <c r="C52" s="74" t="s">
        <v>182</v>
      </c>
      <c r="D52" s="117">
        <v>2</v>
      </c>
      <c r="E52" s="117">
        <v>1</v>
      </c>
      <c r="F52" s="117">
        <v>0</v>
      </c>
      <c r="G52" s="117">
        <v>8</v>
      </c>
      <c r="H52" s="100"/>
      <c r="I52" s="27"/>
      <c r="J52" s="27"/>
      <c r="K52" s="27"/>
      <c r="L52" s="27"/>
      <c r="M52" s="27"/>
      <c r="N52" s="27"/>
    </row>
    <row r="53" spans="1:14" s="1" customFormat="1" ht="15" customHeight="1">
      <c r="A53" s="74" t="s">
        <v>93</v>
      </c>
      <c r="B53" s="86" t="s">
        <v>56</v>
      </c>
      <c r="C53" s="74" t="s">
        <v>181</v>
      </c>
      <c r="D53" s="117"/>
      <c r="E53" s="117"/>
      <c r="F53" s="117"/>
      <c r="G53" s="117"/>
      <c r="H53" s="61"/>
    </row>
    <row r="54" spans="1:14" s="29" customFormat="1" ht="15" customHeight="1">
      <c r="A54" s="74"/>
      <c r="B54" s="86"/>
      <c r="C54" s="9" t="s">
        <v>81</v>
      </c>
      <c r="D54" s="87">
        <f>SUM(D47:D53)</f>
        <v>14</v>
      </c>
      <c r="E54" s="87">
        <f>SUM(E47:E53)</f>
        <v>5</v>
      </c>
      <c r="F54" s="87">
        <f>SUM(F47:F53)</f>
        <v>9</v>
      </c>
      <c r="G54" s="87">
        <f>SUM(G47:G53)</f>
        <v>61</v>
      </c>
      <c r="H54" s="101"/>
      <c r="I54" s="28"/>
      <c r="J54" s="28"/>
      <c r="K54" s="28"/>
      <c r="L54" s="28"/>
      <c r="M54" s="28"/>
      <c r="N54" s="28"/>
    </row>
    <row r="55" spans="1:14" s="1" customFormat="1" ht="15" customHeight="1">
      <c r="A55" s="113" t="s">
        <v>183</v>
      </c>
      <c r="B55" s="113"/>
      <c r="C55" s="113"/>
      <c r="D55" s="113"/>
      <c r="E55" s="113"/>
      <c r="F55" s="113"/>
      <c r="G55" s="113"/>
      <c r="H55" s="61"/>
      <c r="I55" s="48"/>
      <c r="J55" s="49"/>
    </row>
    <row r="56" spans="1:14" s="1" customFormat="1" ht="15" customHeight="1">
      <c r="A56" s="113"/>
      <c r="B56" s="113"/>
      <c r="C56" s="113"/>
      <c r="D56" s="113"/>
      <c r="E56" s="113"/>
      <c r="F56" s="113"/>
      <c r="G56" s="113"/>
      <c r="H56" s="61"/>
      <c r="I56" s="48"/>
      <c r="J56" s="49"/>
    </row>
    <row r="57" spans="1:14" s="4" customFormat="1" ht="15" customHeight="1">
      <c r="A57" s="85" t="s">
        <v>189</v>
      </c>
      <c r="B57" s="109" t="s">
        <v>198</v>
      </c>
      <c r="C57" s="109"/>
      <c r="D57" s="109"/>
      <c r="E57" s="109"/>
      <c r="F57" s="109"/>
      <c r="G57" s="109"/>
      <c r="H57" s="96"/>
      <c r="I57" s="48"/>
      <c r="J57" s="49"/>
    </row>
    <row r="58" spans="1:14" ht="15" customHeight="1">
      <c r="A58" s="68" t="s">
        <v>235</v>
      </c>
      <c r="B58" s="86" t="s">
        <v>236</v>
      </c>
      <c r="C58" s="69" t="s">
        <v>237</v>
      </c>
      <c r="D58" s="86">
        <v>3</v>
      </c>
      <c r="E58" s="86">
        <v>1</v>
      </c>
      <c r="F58" s="86">
        <v>0</v>
      </c>
      <c r="G58" s="86">
        <v>11</v>
      </c>
      <c r="H58" s="95"/>
      <c r="I58" s="48"/>
      <c r="J58" s="49"/>
    </row>
    <row r="59" spans="1:14" s="142" customFormat="1" ht="15" customHeight="1">
      <c r="A59" s="138" t="s">
        <v>94</v>
      </c>
      <c r="B59" s="93" t="s">
        <v>95</v>
      </c>
      <c r="C59" s="138" t="s">
        <v>96</v>
      </c>
      <c r="D59" s="93">
        <v>3</v>
      </c>
      <c r="E59" s="93">
        <v>1</v>
      </c>
      <c r="F59" s="93">
        <v>0</v>
      </c>
      <c r="G59" s="93">
        <v>14</v>
      </c>
      <c r="H59" s="139">
        <v>11</v>
      </c>
      <c r="I59" s="140"/>
      <c r="J59" s="141"/>
    </row>
    <row r="60" spans="1:14">
      <c r="A60" s="74" t="s">
        <v>97</v>
      </c>
      <c r="B60" s="86" t="s">
        <v>98</v>
      </c>
      <c r="C60" s="74" t="s">
        <v>99</v>
      </c>
      <c r="D60" s="86">
        <v>3</v>
      </c>
      <c r="E60" s="86">
        <v>0</v>
      </c>
      <c r="F60" s="86">
        <v>3</v>
      </c>
      <c r="G60" s="86">
        <v>12</v>
      </c>
      <c r="H60" s="95">
        <f>11+11+12+11+3+4+8</f>
        <v>60</v>
      </c>
      <c r="I60" s="48"/>
      <c r="J60" s="49"/>
    </row>
    <row r="61" spans="1:14" s="142" customFormat="1">
      <c r="A61" s="138" t="s">
        <v>103</v>
      </c>
      <c r="B61" s="93" t="s">
        <v>104</v>
      </c>
      <c r="C61" s="138" t="s">
        <v>105</v>
      </c>
      <c r="D61" s="93">
        <v>3</v>
      </c>
      <c r="E61" s="93">
        <v>1</v>
      </c>
      <c r="F61" s="93">
        <v>0</v>
      </c>
      <c r="G61" s="93">
        <v>15</v>
      </c>
      <c r="H61" s="139">
        <v>11</v>
      </c>
      <c r="I61" s="140"/>
      <c r="J61" s="141"/>
    </row>
    <row r="62" spans="1:14" s="24" customFormat="1" ht="15" customHeight="1">
      <c r="A62" s="74" t="s">
        <v>100</v>
      </c>
      <c r="B62" s="86" t="s">
        <v>101</v>
      </c>
      <c r="C62" s="74" t="s">
        <v>102</v>
      </c>
      <c r="D62" s="86">
        <v>0</v>
      </c>
      <c r="E62" s="86">
        <v>0</v>
      </c>
      <c r="F62" s="86">
        <v>3</v>
      </c>
      <c r="G62" s="86">
        <v>3</v>
      </c>
      <c r="H62" s="102">
        <v>3</v>
      </c>
      <c r="I62" s="50"/>
      <c r="J62" s="51"/>
    </row>
    <row r="63" spans="1:14" s="24" customFormat="1" ht="15" customHeight="1">
      <c r="A63" s="74" t="s">
        <v>106</v>
      </c>
      <c r="B63" s="86" t="s">
        <v>107</v>
      </c>
      <c r="C63" s="74" t="s">
        <v>108</v>
      </c>
      <c r="D63" s="86">
        <v>0</v>
      </c>
      <c r="E63" s="86">
        <v>0</v>
      </c>
      <c r="F63" s="86">
        <v>4</v>
      </c>
      <c r="G63" s="86">
        <v>4</v>
      </c>
      <c r="H63" s="102"/>
    </row>
    <row r="64" spans="1:14" s="1" customFormat="1" ht="15" customHeight="1">
      <c r="A64" s="74" t="s">
        <v>112</v>
      </c>
      <c r="B64" s="86" t="s">
        <v>113</v>
      </c>
      <c r="C64" s="74" t="s">
        <v>185</v>
      </c>
      <c r="D64" s="117">
        <v>2</v>
      </c>
      <c r="E64" s="117">
        <v>1</v>
      </c>
      <c r="F64" s="117">
        <v>0</v>
      </c>
      <c r="G64" s="117">
        <v>8</v>
      </c>
      <c r="H64" s="61"/>
    </row>
    <row r="65" spans="1:14" s="1" customFormat="1" ht="15" customHeight="1">
      <c r="A65" s="74" t="s">
        <v>114</v>
      </c>
      <c r="B65" s="86" t="s">
        <v>115</v>
      </c>
      <c r="C65" s="74" t="s">
        <v>184</v>
      </c>
      <c r="D65" s="117"/>
      <c r="E65" s="117"/>
      <c r="F65" s="117"/>
      <c r="G65" s="117"/>
      <c r="H65" s="61"/>
    </row>
    <row r="66" spans="1:14" s="1" customFormat="1" ht="15" customHeight="1">
      <c r="A66" s="74"/>
      <c r="B66" s="86"/>
      <c r="C66" s="9" t="s">
        <v>81</v>
      </c>
      <c r="D66" s="87">
        <f>SUM(D58:D65)</f>
        <v>14</v>
      </c>
      <c r="E66" s="87">
        <f t="shared" ref="E66:G66" si="1">SUM(E58:E65)</f>
        <v>4</v>
      </c>
      <c r="F66" s="87">
        <f t="shared" si="1"/>
        <v>10</v>
      </c>
      <c r="G66" s="87">
        <f t="shared" si="1"/>
        <v>67</v>
      </c>
      <c r="H66" s="61"/>
    </row>
    <row r="67" spans="1:14" s="1" customFormat="1" ht="15" customHeight="1">
      <c r="A67" s="113" t="s">
        <v>238</v>
      </c>
      <c r="B67" s="113"/>
      <c r="C67" s="113"/>
      <c r="D67" s="113"/>
      <c r="E67" s="113"/>
      <c r="F67" s="113"/>
      <c r="G67" s="113"/>
      <c r="H67" s="61"/>
    </row>
    <row r="68" spans="1:14" s="1" customFormat="1" ht="15" customHeight="1">
      <c r="A68" s="130"/>
      <c r="B68" s="130"/>
      <c r="C68" s="130"/>
      <c r="D68" s="130"/>
      <c r="E68" s="130"/>
      <c r="F68" s="130"/>
      <c r="G68" s="130"/>
      <c r="H68" s="61"/>
    </row>
    <row r="69" spans="1:14" s="1" customFormat="1" ht="15" customHeight="1">
      <c r="A69" s="85" t="s">
        <v>189</v>
      </c>
      <c r="B69" s="109" t="s">
        <v>199</v>
      </c>
      <c r="C69" s="109"/>
      <c r="D69" s="109"/>
      <c r="E69" s="109"/>
      <c r="F69" s="109"/>
      <c r="G69" s="109"/>
      <c r="H69" s="61"/>
    </row>
    <row r="70" spans="1:14" s="1" customFormat="1" ht="15" customHeight="1">
      <c r="A70" s="74" t="s">
        <v>67</v>
      </c>
      <c r="B70" s="86" t="s">
        <v>68</v>
      </c>
      <c r="C70" s="74" t="s">
        <v>87</v>
      </c>
      <c r="D70" s="117">
        <v>3</v>
      </c>
      <c r="E70" s="117">
        <v>1</v>
      </c>
      <c r="F70" s="117">
        <v>2</v>
      </c>
      <c r="G70" s="117">
        <v>13</v>
      </c>
      <c r="H70" s="61"/>
    </row>
    <row r="71" spans="1:14" s="1" customFormat="1" ht="15" customHeight="1">
      <c r="A71" s="74" t="s">
        <v>88</v>
      </c>
      <c r="B71" s="86" t="s">
        <v>89</v>
      </c>
      <c r="C71" s="74" t="s">
        <v>90</v>
      </c>
      <c r="D71" s="117"/>
      <c r="E71" s="117"/>
      <c r="F71" s="117"/>
      <c r="G71" s="117"/>
      <c r="H71" s="61"/>
    </row>
    <row r="72" spans="1:14" s="1" customFormat="1" ht="15" customHeight="1">
      <c r="A72" s="74" t="s">
        <v>118</v>
      </c>
      <c r="B72" s="86" t="s">
        <v>119</v>
      </c>
      <c r="C72" s="74" t="s">
        <v>120</v>
      </c>
      <c r="D72" s="86">
        <v>2</v>
      </c>
      <c r="E72" s="86">
        <v>1</v>
      </c>
      <c r="F72" s="86">
        <v>2</v>
      </c>
      <c r="G72" s="86">
        <v>10</v>
      </c>
      <c r="H72" s="103">
        <f>13+10+9+10+10+5+5</f>
        <v>62</v>
      </c>
      <c r="I72" s="22"/>
      <c r="J72" s="22"/>
      <c r="K72" s="22"/>
      <c r="L72" s="22"/>
      <c r="M72" s="22"/>
      <c r="N72" s="22"/>
    </row>
    <row r="73" spans="1:14" s="24" customFormat="1" ht="15" customHeight="1">
      <c r="A73" s="74" t="s">
        <v>121</v>
      </c>
      <c r="B73" s="86" t="s">
        <v>122</v>
      </c>
      <c r="C73" s="74" t="s">
        <v>123</v>
      </c>
      <c r="D73" s="86">
        <v>3</v>
      </c>
      <c r="E73" s="86">
        <v>0</v>
      </c>
      <c r="F73" s="86">
        <v>0</v>
      </c>
      <c r="G73" s="86">
        <v>9</v>
      </c>
      <c r="H73" s="104"/>
      <c r="I73" s="23"/>
      <c r="J73" s="23"/>
      <c r="K73" s="23"/>
      <c r="L73" s="23"/>
      <c r="M73" s="23"/>
      <c r="N73" s="23"/>
    </row>
    <row r="74" spans="1:14" s="24" customFormat="1" ht="15" customHeight="1">
      <c r="A74" s="74" t="s">
        <v>261</v>
      </c>
      <c r="B74" s="86" t="s">
        <v>116</v>
      </c>
      <c r="C74" s="74" t="s">
        <v>117</v>
      </c>
      <c r="D74" s="86">
        <v>2</v>
      </c>
      <c r="E74" s="86">
        <v>1</v>
      </c>
      <c r="F74" s="86">
        <v>2</v>
      </c>
      <c r="G74" s="86">
        <v>10</v>
      </c>
      <c r="H74" s="104"/>
      <c r="I74" s="23"/>
      <c r="J74" s="23"/>
      <c r="K74" s="23"/>
      <c r="L74" s="23"/>
      <c r="M74" s="23"/>
      <c r="N74" s="23"/>
    </row>
    <row r="75" spans="1:14" ht="15" customHeight="1">
      <c r="A75" s="74" t="s">
        <v>124</v>
      </c>
      <c r="B75" s="86" t="s">
        <v>125</v>
      </c>
      <c r="C75" s="74" t="s">
        <v>126</v>
      </c>
      <c r="D75" s="86">
        <v>2</v>
      </c>
      <c r="E75" s="86">
        <v>1</v>
      </c>
      <c r="F75" s="86">
        <v>2</v>
      </c>
      <c r="G75" s="86">
        <v>10</v>
      </c>
      <c r="H75" s="95"/>
    </row>
    <row r="76" spans="1:14" s="1" customFormat="1" ht="15" customHeight="1">
      <c r="A76" s="74" t="s">
        <v>127</v>
      </c>
      <c r="B76" s="86" t="s">
        <v>128</v>
      </c>
      <c r="C76" s="74" t="s">
        <v>43</v>
      </c>
      <c r="D76" s="86">
        <v>0</v>
      </c>
      <c r="E76" s="86">
        <v>0</v>
      </c>
      <c r="F76" s="86">
        <v>5</v>
      </c>
      <c r="G76" s="86">
        <v>5</v>
      </c>
      <c r="H76" s="61"/>
    </row>
    <row r="77" spans="1:14" s="1" customFormat="1" ht="15" customHeight="1">
      <c r="A77" s="74" t="s">
        <v>53</v>
      </c>
      <c r="B77" s="86" t="s">
        <v>21</v>
      </c>
      <c r="C77" s="74" t="s">
        <v>129</v>
      </c>
      <c r="D77" s="86">
        <v>1</v>
      </c>
      <c r="E77" s="86">
        <v>1</v>
      </c>
      <c r="F77" s="86">
        <v>0</v>
      </c>
      <c r="G77" s="86">
        <v>5</v>
      </c>
      <c r="H77" s="61"/>
    </row>
    <row r="78" spans="1:14" s="1" customFormat="1" ht="15" customHeight="1">
      <c r="A78" s="91"/>
      <c r="B78" s="92"/>
      <c r="C78" s="59" t="s">
        <v>81</v>
      </c>
      <c r="D78" s="60">
        <f>SUM(D70:D77)</f>
        <v>13</v>
      </c>
      <c r="E78" s="60">
        <f t="shared" ref="E78:G78" si="2">SUM(E70:E77)</f>
        <v>5</v>
      </c>
      <c r="F78" s="60">
        <f t="shared" si="2"/>
        <v>13</v>
      </c>
      <c r="G78" s="60">
        <f t="shared" si="2"/>
        <v>62</v>
      </c>
      <c r="H78" s="61"/>
    </row>
    <row r="79" spans="1:14" s="1" customFormat="1" ht="15" customHeight="1">
      <c r="A79" s="135"/>
      <c r="B79" s="136"/>
      <c r="C79" s="136"/>
      <c r="D79" s="136"/>
      <c r="E79" s="136"/>
      <c r="F79" s="136"/>
      <c r="G79" s="137"/>
      <c r="H79" s="61"/>
    </row>
    <row r="80" spans="1:14" s="1" customFormat="1" ht="15" customHeight="1">
      <c r="A80" s="85" t="s">
        <v>190</v>
      </c>
      <c r="B80" s="109" t="s">
        <v>200</v>
      </c>
      <c r="C80" s="109"/>
      <c r="D80" s="109"/>
      <c r="E80" s="109"/>
      <c r="F80" s="109"/>
      <c r="G80" s="109"/>
      <c r="H80" s="61"/>
    </row>
    <row r="81" spans="1:14" s="1" customFormat="1" ht="15" customHeight="1">
      <c r="A81" s="74" t="s">
        <v>248</v>
      </c>
      <c r="B81" s="86" t="s">
        <v>249</v>
      </c>
      <c r="C81" s="74" t="s">
        <v>262</v>
      </c>
      <c r="D81" s="86">
        <v>2</v>
      </c>
      <c r="E81" s="86">
        <v>1</v>
      </c>
      <c r="F81" s="86">
        <v>3</v>
      </c>
      <c r="G81" s="86">
        <v>11</v>
      </c>
      <c r="H81" s="61"/>
    </row>
    <row r="82" spans="1:14" s="1" customFormat="1" ht="15" customHeight="1">
      <c r="A82" s="74" t="s">
        <v>145</v>
      </c>
      <c r="B82" s="86" t="s">
        <v>146</v>
      </c>
      <c r="C82" s="74" t="s">
        <v>263</v>
      </c>
      <c r="D82" s="86">
        <v>3</v>
      </c>
      <c r="E82" s="86">
        <v>0</v>
      </c>
      <c r="F82" s="86">
        <v>2</v>
      </c>
      <c r="G82" s="86">
        <v>11</v>
      </c>
      <c r="H82" s="61"/>
    </row>
    <row r="83" spans="1:14" s="1" customFormat="1" ht="15" customHeight="1">
      <c r="A83" s="74" t="s">
        <v>147</v>
      </c>
      <c r="B83" s="86" t="s">
        <v>148</v>
      </c>
      <c r="C83" s="74" t="s">
        <v>264</v>
      </c>
      <c r="D83" s="86">
        <v>3</v>
      </c>
      <c r="E83" s="86">
        <v>0</v>
      </c>
      <c r="F83" s="86">
        <v>0</v>
      </c>
      <c r="G83" s="86">
        <v>9</v>
      </c>
      <c r="H83" s="61">
        <f>11+11+9+9+2+9+9</f>
        <v>60</v>
      </c>
    </row>
    <row r="84" spans="1:14" s="1" customFormat="1" ht="15" customHeight="1" thickBot="1">
      <c r="A84" s="74" t="s">
        <v>149</v>
      </c>
      <c r="B84" s="86" t="s">
        <v>150</v>
      </c>
      <c r="C84" s="74" t="s">
        <v>265</v>
      </c>
      <c r="D84" s="86">
        <v>3</v>
      </c>
      <c r="E84" s="86">
        <v>0</v>
      </c>
      <c r="F84" s="86">
        <v>0</v>
      </c>
      <c r="G84" s="86">
        <v>9</v>
      </c>
      <c r="H84" s="114"/>
      <c r="I84" s="115"/>
      <c r="J84" s="115"/>
      <c r="K84" s="115"/>
      <c r="L84" s="115"/>
      <c r="M84" s="115"/>
      <c r="N84" s="115"/>
    </row>
    <row r="85" spans="1:14" s="1" customFormat="1" ht="15" customHeight="1" thickBot="1">
      <c r="A85" s="74" t="s">
        <v>267</v>
      </c>
      <c r="B85" s="86" t="s">
        <v>151</v>
      </c>
      <c r="C85" s="74" t="s">
        <v>266</v>
      </c>
      <c r="D85" s="86">
        <v>0</v>
      </c>
      <c r="E85" s="86">
        <v>0</v>
      </c>
      <c r="F85" s="86">
        <v>2</v>
      </c>
      <c r="G85" s="86">
        <v>2</v>
      </c>
      <c r="H85" s="90"/>
      <c r="I85" s="30"/>
      <c r="J85" s="79"/>
      <c r="K85" s="30"/>
      <c r="L85" s="30"/>
      <c r="M85" s="30"/>
      <c r="N85" s="30"/>
    </row>
    <row r="86" spans="1:14" s="1" customFormat="1" ht="15" customHeight="1" thickBot="1">
      <c r="A86" s="74" t="s">
        <v>152</v>
      </c>
      <c r="B86" s="86" t="s">
        <v>152</v>
      </c>
      <c r="C86" s="74" t="s">
        <v>153</v>
      </c>
      <c r="D86" s="86">
        <v>3</v>
      </c>
      <c r="E86" s="86">
        <v>0</v>
      </c>
      <c r="F86" s="86">
        <v>0</v>
      </c>
      <c r="G86" s="86">
        <v>9</v>
      </c>
      <c r="H86" s="90"/>
      <c r="I86" s="30"/>
      <c r="J86" s="80"/>
      <c r="K86" s="30"/>
      <c r="L86" s="30"/>
      <c r="M86" s="30"/>
      <c r="N86" s="30"/>
    </row>
    <row r="87" spans="1:14" s="1" customFormat="1" ht="15" customHeight="1" thickBot="1">
      <c r="A87" s="74" t="s">
        <v>72</v>
      </c>
      <c r="B87" s="86" t="s">
        <v>72</v>
      </c>
      <c r="C87" s="74" t="s">
        <v>268</v>
      </c>
      <c r="D87" s="86">
        <v>3</v>
      </c>
      <c r="E87" s="86">
        <v>0</v>
      </c>
      <c r="F87" s="86">
        <v>0</v>
      </c>
      <c r="G87" s="86">
        <v>9</v>
      </c>
      <c r="H87" s="65"/>
      <c r="I87" s="31"/>
      <c r="J87" s="81"/>
      <c r="K87" s="31"/>
      <c r="L87" s="31"/>
      <c r="M87" s="31"/>
      <c r="N87" s="31"/>
    </row>
    <row r="88" spans="1:14" s="1" customFormat="1" ht="15" customHeight="1" thickBot="1">
      <c r="A88" s="74"/>
      <c r="B88" s="86"/>
      <c r="C88" s="9" t="s">
        <v>11</v>
      </c>
      <c r="D88" s="87">
        <v>17</v>
      </c>
      <c r="E88" s="87">
        <v>1</v>
      </c>
      <c r="F88" s="87">
        <v>7</v>
      </c>
      <c r="G88" s="87">
        <v>60</v>
      </c>
      <c r="H88" s="90"/>
      <c r="I88" s="30"/>
      <c r="J88" s="81"/>
      <c r="K88" s="30"/>
      <c r="L88" s="30"/>
      <c r="M88" s="30"/>
      <c r="N88" s="30"/>
    </row>
    <row r="89" spans="1:14" s="1" customFormat="1" ht="15" customHeight="1" thickBot="1">
      <c r="A89" s="74" t="s">
        <v>154</v>
      </c>
      <c r="B89" s="86" t="s">
        <v>155</v>
      </c>
      <c r="C89" s="74" t="s">
        <v>69</v>
      </c>
      <c r="D89" s="86">
        <v>0</v>
      </c>
      <c r="E89" s="86">
        <v>0</v>
      </c>
      <c r="F89" s="86">
        <v>10</v>
      </c>
      <c r="G89" s="86">
        <v>10</v>
      </c>
      <c r="H89" s="90"/>
      <c r="I89" s="30"/>
      <c r="J89" s="82"/>
      <c r="K89" s="30"/>
      <c r="L89" s="30"/>
      <c r="M89" s="30"/>
      <c r="N89" s="30"/>
    </row>
    <row r="90" spans="1:14" s="1" customFormat="1" ht="15" customHeight="1" thickBot="1">
      <c r="A90" s="74"/>
      <c r="B90" s="86"/>
      <c r="C90" s="9" t="s">
        <v>11</v>
      </c>
      <c r="D90" s="87">
        <v>17</v>
      </c>
      <c r="E90" s="87">
        <v>1</v>
      </c>
      <c r="F90" s="87">
        <v>17</v>
      </c>
      <c r="G90" s="87">
        <v>70</v>
      </c>
      <c r="H90" s="90"/>
      <c r="I90" s="30"/>
      <c r="J90" s="83"/>
      <c r="K90" s="30"/>
      <c r="L90" s="30"/>
      <c r="M90" s="30"/>
      <c r="N90" s="30"/>
    </row>
    <row r="91" spans="1:14" s="1" customFormat="1" ht="15" customHeight="1">
      <c r="A91" s="125" t="s">
        <v>213</v>
      </c>
      <c r="B91" s="126"/>
      <c r="C91" s="126"/>
      <c r="D91" s="126"/>
      <c r="E91" s="126"/>
      <c r="F91" s="126"/>
      <c r="G91" s="127"/>
      <c r="H91" s="90"/>
      <c r="I91" s="39"/>
      <c r="J91" s="39"/>
      <c r="K91" s="39"/>
      <c r="L91" s="39"/>
      <c r="M91" s="39"/>
      <c r="N91" s="39"/>
    </row>
    <row r="92" spans="1:14" s="1" customFormat="1" ht="15" customHeight="1">
      <c r="A92" s="85" t="s">
        <v>190</v>
      </c>
      <c r="B92" s="109" t="s">
        <v>196</v>
      </c>
      <c r="C92" s="109"/>
      <c r="D92" s="109"/>
      <c r="E92" s="109"/>
      <c r="F92" s="109"/>
      <c r="G92" s="109"/>
      <c r="H92" s="114"/>
      <c r="I92" s="115"/>
      <c r="J92" s="115"/>
      <c r="K92" s="115"/>
      <c r="L92" s="115"/>
      <c r="M92" s="115"/>
      <c r="N92" s="115"/>
    </row>
    <row r="93" spans="1:14" s="1" customFormat="1" ht="15" customHeight="1">
      <c r="A93" s="74" t="s">
        <v>239</v>
      </c>
      <c r="B93" s="86" t="s">
        <v>240</v>
      </c>
      <c r="C93" s="74" t="s">
        <v>241</v>
      </c>
      <c r="D93" s="86">
        <v>3</v>
      </c>
      <c r="E93" s="86">
        <v>1</v>
      </c>
      <c r="F93" s="86">
        <v>0</v>
      </c>
      <c r="G93" s="86">
        <v>11</v>
      </c>
      <c r="H93" s="90"/>
      <c r="I93" s="73"/>
      <c r="J93" s="73"/>
      <c r="K93" s="73"/>
      <c r="L93" s="73"/>
      <c r="M93" s="73"/>
      <c r="N93" s="73"/>
    </row>
    <row r="94" spans="1:14" s="1" customFormat="1" ht="15" customHeight="1">
      <c r="A94" s="74" t="s">
        <v>162</v>
      </c>
      <c r="B94" s="86" t="s">
        <v>163</v>
      </c>
      <c r="C94" s="74" t="s">
        <v>164</v>
      </c>
      <c r="D94" s="86">
        <v>2</v>
      </c>
      <c r="E94" s="86">
        <v>1</v>
      </c>
      <c r="F94" s="86">
        <v>2</v>
      </c>
      <c r="G94" s="86">
        <v>10</v>
      </c>
      <c r="H94" s="66"/>
      <c r="I94" s="32"/>
      <c r="J94" s="32"/>
      <c r="K94" s="116"/>
      <c r="L94" s="116"/>
      <c r="M94" s="116"/>
      <c r="N94" s="32"/>
    </row>
    <row r="95" spans="1:14" s="1" customFormat="1" ht="15" customHeight="1">
      <c r="A95" s="74" t="s">
        <v>156</v>
      </c>
      <c r="B95" s="86" t="s">
        <v>157</v>
      </c>
      <c r="C95" s="74" t="s">
        <v>158</v>
      </c>
      <c r="D95" s="86">
        <v>2</v>
      </c>
      <c r="E95" s="86">
        <v>1</v>
      </c>
      <c r="F95" s="86">
        <v>0</v>
      </c>
      <c r="G95" s="86">
        <v>8</v>
      </c>
      <c r="H95" s="105">
        <f>11+10+8+2+9+10+9</f>
        <v>59</v>
      </c>
      <c r="I95" s="33"/>
      <c r="J95" s="33"/>
      <c r="K95" s="34"/>
      <c r="L95" s="34"/>
      <c r="M95" s="34"/>
      <c r="N95" s="34"/>
    </row>
    <row r="96" spans="1:14" s="1" customFormat="1" ht="15" customHeight="1">
      <c r="A96" s="74" t="s">
        <v>159</v>
      </c>
      <c r="B96" s="86" t="s">
        <v>160</v>
      </c>
      <c r="C96" s="74" t="s">
        <v>161</v>
      </c>
      <c r="D96" s="86">
        <v>0</v>
      </c>
      <c r="E96" s="86">
        <v>0</v>
      </c>
      <c r="F96" s="86">
        <v>2</v>
      </c>
      <c r="G96" s="86">
        <v>2</v>
      </c>
      <c r="H96" s="105"/>
      <c r="I96" s="33"/>
      <c r="J96" s="35"/>
      <c r="K96" s="34"/>
      <c r="L96" s="34"/>
      <c r="M96" s="34"/>
      <c r="N96" s="34"/>
    </row>
    <row r="97" spans="1:14" s="1" customFormat="1" ht="15" customHeight="1">
      <c r="A97" s="74" t="s">
        <v>166</v>
      </c>
      <c r="B97" s="86" t="s">
        <v>166</v>
      </c>
      <c r="C97" s="74" t="s">
        <v>71</v>
      </c>
      <c r="D97" s="86">
        <v>3</v>
      </c>
      <c r="E97" s="86">
        <v>0</v>
      </c>
      <c r="F97" s="86">
        <v>0</v>
      </c>
      <c r="G97" s="86">
        <v>9</v>
      </c>
      <c r="H97" s="90"/>
      <c r="I97" s="30"/>
      <c r="J97" s="30"/>
      <c r="K97" s="30"/>
      <c r="L97" s="30"/>
      <c r="M97" s="30"/>
      <c r="N97" s="30"/>
    </row>
    <row r="98" spans="1:14" ht="15" customHeight="1">
      <c r="A98" s="74" t="s">
        <v>167</v>
      </c>
      <c r="B98" s="86" t="s">
        <v>168</v>
      </c>
      <c r="C98" s="74" t="s">
        <v>70</v>
      </c>
      <c r="D98" s="86">
        <v>0</v>
      </c>
      <c r="E98" s="86">
        <v>0</v>
      </c>
      <c r="F98" s="86">
        <v>10</v>
      </c>
      <c r="G98" s="86">
        <v>10</v>
      </c>
      <c r="H98" s="67"/>
      <c r="I98" s="36"/>
      <c r="J98" s="36"/>
      <c r="K98" s="110"/>
      <c r="L98" s="110"/>
      <c r="M98" s="110"/>
      <c r="N98" s="36"/>
    </row>
    <row r="99" spans="1:14" ht="15" customHeight="1">
      <c r="A99" s="74" t="s">
        <v>72</v>
      </c>
      <c r="B99" s="86" t="s">
        <v>72</v>
      </c>
      <c r="C99" s="74" t="s">
        <v>212</v>
      </c>
      <c r="D99" s="86">
        <v>3</v>
      </c>
      <c r="E99" s="86">
        <v>0</v>
      </c>
      <c r="F99" s="86">
        <v>0</v>
      </c>
      <c r="G99" s="86">
        <v>9</v>
      </c>
      <c r="H99" s="67"/>
      <c r="I99" s="45"/>
      <c r="J99" s="45"/>
      <c r="K99" s="45"/>
      <c r="L99" s="45"/>
      <c r="M99" s="45"/>
      <c r="N99" s="45"/>
    </row>
    <row r="100" spans="1:14" ht="15" customHeight="1">
      <c r="A100" s="74"/>
      <c r="B100" s="86"/>
      <c r="C100" s="9" t="s">
        <v>81</v>
      </c>
      <c r="D100" s="87">
        <f>SUM(D93:D99)</f>
        <v>13</v>
      </c>
      <c r="E100" s="87">
        <f>SUM(E93:E99)</f>
        <v>3</v>
      </c>
      <c r="F100" s="87">
        <f>SUM(F93:F99)</f>
        <v>14</v>
      </c>
      <c r="G100" s="87">
        <f>SUM(G93:G99)</f>
        <v>59</v>
      </c>
      <c r="H100" s="67"/>
      <c r="I100" s="45"/>
      <c r="J100" s="45"/>
      <c r="K100" s="45"/>
      <c r="L100" s="45"/>
      <c r="M100" s="45"/>
      <c r="N100" s="45"/>
    </row>
    <row r="101" spans="1:14" ht="15" customHeight="1">
      <c r="A101" s="125" t="s">
        <v>213</v>
      </c>
      <c r="B101" s="126"/>
      <c r="C101" s="126"/>
      <c r="D101" s="126"/>
      <c r="E101" s="126"/>
      <c r="F101" s="126"/>
      <c r="G101" s="127"/>
      <c r="H101" s="67"/>
      <c r="I101" s="70"/>
      <c r="J101" s="70"/>
      <c r="K101" s="70"/>
      <c r="L101" s="70"/>
      <c r="M101" s="70"/>
      <c r="N101" s="70"/>
    </row>
    <row r="102" spans="1:14" s="1" customFormat="1" ht="15" customHeight="1">
      <c r="A102" s="85" t="s">
        <v>190</v>
      </c>
      <c r="B102" s="109" t="s">
        <v>195</v>
      </c>
      <c r="C102" s="109"/>
      <c r="D102" s="109"/>
      <c r="E102" s="109"/>
      <c r="F102" s="109"/>
      <c r="G102" s="109"/>
      <c r="H102" s="98"/>
    </row>
    <row r="103" spans="1:14" s="1" customFormat="1" ht="15" customHeight="1">
      <c r="A103" s="74" t="s">
        <v>242</v>
      </c>
      <c r="B103" s="86" t="s">
        <v>243</v>
      </c>
      <c r="C103" s="74" t="s">
        <v>169</v>
      </c>
      <c r="D103" s="86">
        <v>0</v>
      </c>
      <c r="E103" s="86">
        <v>0</v>
      </c>
      <c r="F103" s="86">
        <v>5</v>
      </c>
      <c r="G103" s="86">
        <v>5</v>
      </c>
      <c r="H103" s="98"/>
    </row>
    <row r="104" spans="1:14" s="1" customFormat="1" ht="15" customHeight="1">
      <c r="A104" s="9"/>
      <c r="B104" s="87"/>
      <c r="C104" s="9" t="s">
        <v>81</v>
      </c>
      <c r="D104" s="87">
        <v>0</v>
      </c>
      <c r="E104" s="87">
        <v>0</v>
      </c>
      <c r="F104" s="87">
        <v>5</v>
      </c>
      <c r="G104" s="87">
        <v>5</v>
      </c>
      <c r="H104" s="98"/>
    </row>
    <row r="105" spans="1:14" s="1" customFormat="1" ht="15" customHeight="1">
      <c r="A105" s="124"/>
      <c r="B105" s="124"/>
      <c r="C105" s="124"/>
      <c r="D105" s="124"/>
      <c r="E105" s="124"/>
      <c r="F105" s="124"/>
      <c r="G105" s="124"/>
      <c r="H105" s="98"/>
    </row>
    <row r="106" spans="1:14" s="1" customFormat="1" ht="15" customHeight="1">
      <c r="A106" s="85" t="s">
        <v>191</v>
      </c>
      <c r="B106" s="109" t="s">
        <v>194</v>
      </c>
      <c r="C106" s="109"/>
      <c r="D106" s="109"/>
      <c r="E106" s="109"/>
      <c r="F106" s="109"/>
      <c r="G106" s="109"/>
      <c r="H106" s="61"/>
    </row>
    <row r="107" spans="1:14" s="1" customFormat="1" ht="15" customHeight="1">
      <c r="A107" s="74" t="s">
        <v>170</v>
      </c>
      <c r="B107" s="86" t="s">
        <v>171</v>
      </c>
      <c r="C107" s="74" t="s">
        <v>172</v>
      </c>
      <c r="D107" s="86">
        <v>2</v>
      </c>
      <c r="E107" s="86">
        <v>1</v>
      </c>
      <c r="F107" s="86">
        <v>0</v>
      </c>
      <c r="G107" s="86">
        <v>8</v>
      </c>
      <c r="H107" s="61"/>
    </row>
    <row r="108" spans="1:14" s="1" customFormat="1" ht="15" customHeight="1">
      <c r="A108" s="74" t="s">
        <v>203</v>
      </c>
      <c r="B108" s="86" t="s">
        <v>204</v>
      </c>
      <c r="C108" s="74" t="s">
        <v>205</v>
      </c>
      <c r="D108" s="86">
        <v>2</v>
      </c>
      <c r="E108" s="86">
        <v>1</v>
      </c>
      <c r="F108" s="86">
        <v>0</v>
      </c>
      <c r="G108" s="86">
        <v>8</v>
      </c>
      <c r="H108" s="61"/>
    </row>
    <row r="109" spans="1:14" s="1" customFormat="1" ht="15" customHeight="1">
      <c r="A109" s="74" t="s">
        <v>201</v>
      </c>
      <c r="B109" s="86" t="s">
        <v>202</v>
      </c>
      <c r="C109" s="74" t="s">
        <v>244</v>
      </c>
      <c r="D109" s="86">
        <v>2</v>
      </c>
      <c r="E109" s="86">
        <v>1</v>
      </c>
      <c r="F109" s="86">
        <v>0</v>
      </c>
      <c r="G109" s="86">
        <v>8</v>
      </c>
      <c r="H109" s="61">
        <f>8+8+8+9+9+2+9+10</f>
        <v>63</v>
      </c>
    </row>
    <row r="110" spans="1:14" s="1" customFormat="1" ht="15" customHeight="1">
      <c r="A110" s="74" t="s">
        <v>165</v>
      </c>
      <c r="B110" s="86" t="s">
        <v>245</v>
      </c>
      <c r="C110" s="74" t="s">
        <v>270</v>
      </c>
      <c r="D110" s="86">
        <v>3</v>
      </c>
      <c r="E110" s="86">
        <v>0</v>
      </c>
      <c r="F110" s="86">
        <v>0</v>
      </c>
      <c r="G110" s="86">
        <v>9</v>
      </c>
      <c r="H110" s="61"/>
    </row>
    <row r="111" spans="1:14" s="1" customFormat="1" ht="15" customHeight="1">
      <c r="A111" s="74" t="s">
        <v>62</v>
      </c>
      <c r="B111" s="86" t="s">
        <v>62</v>
      </c>
      <c r="C111" s="74" t="s">
        <v>73</v>
      </c>
      <c r="D111" s="86">
        <v>3</v>
      </c>
      <c r="E111" s="86">
        <v>0</v>
      </c>
      <c r="F111" s="86">
        <v>0</v>
      </c>
      <c r="G111" s="86">
        <v>9</v>
      </c>
      <c r="H111" s="61"/>
    </row>
    <row r="112" spans="1:14" s="1" customFormat="1" ht="15" customHeight="1">
      <c r="A112" s="74" t="s">
        <v>173</v>
      </c>
      <c r="B112" s="86" t="s">
        <v>174</v>
      </c>
      <c r="C112" s="74" t="s">
        <v>175</v>
      </c>
      <c r="D112" s="86">
        <v>0</v>
      </c>
      <c r="E112" s="86">
        <v>0</v>
      </c>
      <c r="F112" s="86">
        <v>2</v>
      </c>
      <c r="G112" s="86">
        <v>2</v>
      </c>
      <c r="H112" s="61"/>
    </row>
    <row r="113" spans="1:14" s="1" customFormat="1" ht="15" customHeight="1">
      <c r="A113" s="74" t="s">
        <v>72</v>
      </c>
      <c r="B113" s="86" t="s">
        <v>72</v>
      </c>
      <c r="C113" s="74" t="s">
        <v>212</v>
      </c>
      <c r="D113" s="86">
        <v>3</v>
      </c>
      <c r="E113" s="86">
        <v>0</v>
      </c>
      <c r="F113" s="86">
        <v>0</v>
      </c>
      <c r="G113" s="86">
        <v>9</v>
      </c>
      <c r="H113" s="61"/>
    </row>
    <row r="114" spans="1:14" ht="15" customHeight="1">
      <c r="A114" s="74" t="s">
        <v>176</v>
      </c>
      <c r="B114" s="86" t="s">
        <v>177</v>
      </c>
      <c r="C114" s="74" t="s">
        <v>70</v>
      </c>
      <c r="D114" s="86">
        <v>0</v>
      </c>
      <c r="E114" s="86">
        <v>0</v>
      </c>
      <c r="F114" s="86">
        <v>10</v>
      </c>
      <c r="G114" s="86">
        <v>10</v>
      </c>
      <c r="H114" s="95"/>
    </row>
    <row r="115" spans="1:14" ht="15" customHeight="1">
      <c r="A115" s="9"/>
      <c r="B115" s="87"/>
      <c r="C115" s="9" t="s">
        <v>81</v>
      </c>
      <c r="D115" s="87">
        <f>SUM(D107:D114)</f>
        <v>15</v>
      </c>
      <c r="E115" s="87">
        <f t="shared" ref="E115:G115" si="3">SUM(E107:E114)</f>
        <v>3</v>
      </c>
      <c r="F115" s="87">
        <f t="shared" si="3"/>
        <v>12</v>
      </c>
      <c r="G115" s="87">
        <f t="shared" si="3"/>
        <v>63</v>
      </c>
      <c r="H115" s="95"/>
    </row>
    <row r="116" spans="1:14" ht="15" customHeight="1">
      <c r="A116" s="125" t="s">
        <v>213</v>
      </c>
      <c r="B116" s="126"/>
      <c r="C116" s="126"/>
      <c r="D116" s="126"/>
      <c r="E116" s="126"/>
      <c r="F116" s="126"/>
      <c r="G116" s="127"/>
      <c r="H116" s="95"/>
    </row>
    <row r="117" spans="1:14" ht="15" customHeight="1">
      <c r="A117" s="85" t="s">
        <v>191</v>
      </c>
      <c r="B117" s="109" t="s">
        <v>193</v>
      </c>
      <c r="C117" s="109"/>
      <c r="D117" s="109"/>
      <c r="E117" s="109"/>
      <c r="F117" s="109"/>
      <c r="G117" s="109"/>
      <c r="H117" s="106"/>
      <c r="I117" s="38"/>
      <c r="J117" s="38"/>
      <c r="K117" s="38"/>
      <c r="L117" s="38"/>
      <c r="M117" s="38"/>
    </row>
    <row r="118" spans="1:14">
      <c r="A118" s="74" t="s">
        <v>208</v>
      </c>
      <c r="B118" s="86" t="s">
        <v>209</v>
      </c>
      <c r="C118" s="74" t="s">
        <v>210</v>
      </c>
      <c r="D118" s="86">
        <v>2</v>
      </c>
      <c r="E118" s="86">
        <v>1</v>
      </c>
      <c r="F118" s="86">
        <v>0</v>
      </c>
      <c r="G118" s="86">
        <v>8</v>
      </c>
      <c r="H118" s="107"/>
      <c r="I118" s="10"/>
      <c r="J118" s="10"/>
      <c r="K118" s="10"/>
      <c r="L118" s="10"/>
      <c r="M118" s="10"/>
      <c r="N118" s="37"/>
    </row>
    <row r="119" spans="1:14">
      <c r="A119" s="74" t="s">
        <v>165</v>
      </c>
      <c r="B119" s="86" t="s">
        <v>245</v>
      </c>
      <c r="C119" s="74" t="s">
        <v>269</v>
      </c>
      <c r="D119" s="86">
        <v>3</v>
      </c>
      <c r="E119" s="86">
        <v>0</v>
      </c>
      <c r="F119" s="86">
        <v>0</v>
      </c>
      <c r="G119" s="86">
        <v>9</v>
      </c>
      <c r="H119" s="107"/>
      <c r="I119" s="10"/>
      <c r="J119" s="10"/>
      <c r="K119" s="10"/>
      <c r="L119" s="10"/>
      <c r="M119" s="10"/>
      <c r="N119" s="37"/>
    </row>
    <row r="120" spans="1:14">
      <c r="A120" s="74" t="s">
        <v>63</v>
      </c>
      <c r="B120" s="86" t="s">
        <v>63</v>
      </c>
      <c r="C120" s="74" t="s">
        <v>74</v>
      </c>
      <c r="D120" s="86">
        <v>3</v>
      </c>
      <c r="E120" s="86">
        <v>0</v>
      </c>
      <c r="F120" s="86">
        <v>0</v>
      </c>
      <c r="G120" s="86">
        <v>9</v>
      </c>
      <c r="H120" s="107">
        <f>8+9+9+6+9</f>
        <v>41</v>
      </c>
      <c r="I120" s="10"/>
      <c r="J120" s="10"/>
      <c r="K120" s="10"/>
      <c r="L120" s="10"/>
      <c r="M120" s="10"/>
      <c r="N120" s="37"/>
    </row>
    <row r="121" spans="1:14">
      <c r="A121" s="74" t="s">
        <v>178</v>
      </c>
      <c r="B121" s="86" t="s">
        <v>179</v>
      </c>
      <c r="C121" s="74" t="s">
        <v>211</v>
      </c>
      <c r="D121" s="86">
        <v>2</v>
      </c>
      <c r="E121" s="86">
        <v>0</v>
      </c>
      <c r="F121" s="86">
        <v>0</v>
      </c>
      <c r="G121" s="86">
        <v>6</v>
      </c>
      <c r="H121" s="107"/>
      <c r="I121" s="10"/>
      <c r="J121" s="10"/>
      <c r="K121" s="10"/>
      <c r="L121" s="10"/>
      <c r="M121" s="10"/>
      <c r="N121" s="37"/>
    </row>
    <row r="122" spans="1:14">
      <c r="A122" s="74" t="s">
        <v>72</v>
      </c>
      <c r="B122" s="86" t="s">
        <v>72</v>
      </c>
      <c r="C122" s="74" t="s">
        <v>212</v>
      </c>
      <c r="D122" s="86">
        <v>3</v>
      </c>
      <c r="E122" s="86">
        <v>0</v>
      </c>
      <c r="F122" s="86">
        <v>0</v>
      </c>
      <c r="G122" s="86">
        <v>9</v>
      </c>
      <c r="H122" s="107"/>
      <c r="I122" s="10"/>
      <c r="J122" s="10"/>
      <c r="K122" s="10"/>
      <c r="L122" s="10"/>
      <c r="M122" s="10"/>
      <c r="N122" s="37"/>
    </row>
    <row r="123" spans="1:14">
      <c r="A123" s="9"/>
      <c r="B123" s="87"/>
      <c r="C123" s="9" t="s">
        <v>81</v>
      </c>
      <c r="D123" s="87">
        <f>SUM(D118:D122)</f>
        <v>13</v>
      </c>
      <c r="E123" s="87">
        <f>SUM(E118:E122)</f>
        <v>1</v>
      </c>
      <c r="F123" s="87">
        <f>SUM(F118:F122)</f>
        <v>0</v>
      </c>
      <c r="G123" s="87">
        <f>SUM(G118:G122)</f>
        <v>41</v>
      </c>
      <c r="H123" s="107"/>
      <c r="I123" s="10"/>
      <c r="J123" s="10"/>
      <c r="K123" s="10"/>
      <c r="L123" s="10"/>
      <c r="M123" s="10"/>
      <c r="N123" s="37"/>
    </row>
    <row r="124" spans="1:14">
      <c r="A124" s="68" t="s">
        <v>206</v>
      </c>
      <c r="B124" s="86" t="s">
        <v>207</v>
      </c>
      <c r="C124" s="75" t="s">
        <v>234</v>
      </c>
      <c r="D124" s="89">
        <v>0</v>
      </c>
      <c r="E124" s="86">
        <v>0</v>
      </c>
      <c r="F124" s="86">
        <v>10</v>
      </c>
      <c r="G124" s="86">
        <v>10</v>
      </c>
      <c r="H124" s="107"/>
      <c r="I124" s="10"/>
      <c r="J124" s="10"/>
      <c r="K124" s="10"/>
      <c r="L124" s="10"/>
      <c r="M124" s="10"/>
      <c r="N124" s="37"/>
    </row>
    <row r="125" spans="1:14">
      <c r="A125" s="125" t="s">
        <v>213</v>
      </c>
      <c r="B125" s="126"/>
      <c r="C125" s="126"/>
      <c r="D125" s="126"/>
      <c r="E125" s="126"/>
      <c r="F125" s="126"/>
      <c r="G125" s="127"/>
      <c r="H125" s="107"/>
      <c r="I125" s="10"/>
      <c r="J125" s="10"/>
      <c r="K125" s="10"/>
      <c r="L125" s="10"/>
      <c r="M125" s="10"/>
      <c r="N125" s="37"/>
    </row>
    <row r="126" spans="1:14" ht="15.75" customHeight="1">
      <c r="A126" s="109" t="s">
        <v>246</v>
      </c>
      <c r="B126" s="109"/>
      <c r="C126" s="109"/>
      <c r="D126" s="109"/>
      <c r="E126" s="109"/>
      <c r="F126" s="109"/>
      <c r="G126" s="85"/>
    </row>
    <row r="127" spans="1:14" ht="15.75" customHeight="1">
      <c r="A127" s="76" t="s">
        <v>226</v>
      </c>
      <c r="B127" s="77" t="s">
        <v>217</v>
      </c>
      <c r="C127" s="76" t="s">
        <v>253</v>
      </c>
      <c r="D127" s="86">
        <v>3</v>
      </c>
      <c r="E127" s="86">
        <v>0</v>
      </c>
      <c r="F127" s="86">
        <v>0</v>
      </c>
      <c r="G127" s="86">
        <v>9</v>
      </c>
      <c r="H127" s="95"/>
    </row>
    <row r="128" spans="1:14" ht="15.75" customHeight="1">
      <c r="A128" s="74" t="s">
        <v>216</v>
      </c>
      <c r="B128" s="86" t="s">
        <v>227</v>
      </c>
      <c r="C128" s="74" t="s">
        <v>247</v>
      </c>
      <c r="D128" s="86">
        <v>3</v>
      </c>
      <c r="E128" s="86">
        <v>0</v>
      </c>
      <c r="F128" s="86">
        <v>0</v>
      </c>
      <c r="G128" s="86">
        <v>9</v>
      </c>
      <c r="H128" s="95"/>
    </row>
    <row r="129" spans="1:8" ht="15.75" customHeight="1">
      <c r="A129" s="76" t="s">
        <v>248</v>
      </c>
      <c r="B129" s="77" t="s">
        <v>249</v>
      </c>
      <c r="C129" s="78" t="s">
        <v>254</v>
      </c>
      <c r="D129" s="77">
        <v>2</v>
      </c>
      <c r="E129" s="77">
        <v>1</v>
      </c>
      <c r="F129" s="77">
        <v>3</v>
      </c>
      <c r="G129" s="77">
        <v>11</v>
      </c>
      <c r="H129" s="95"/>
    </row>
    <row r="130" spans="1:8" ht="15.75" customHeight="1">
      <c r="A130" s="74" t="s">
        <v>231</v>
      </c>
      <c r="B130" s="86" t="s">
        <v>232</v>
      </c>
      <c r="C130" s="74" t="s">
        <v>250</v>
      </c>
      <c r="D130" s="86">
        <v>3</v>
      </c>
      <c r="E130" s="86">
        <v>0</v>
      </c>
      <c r="F130" s="86">
        <v>0</v>
      </c>
      <c r="G130" s="86">
        <v>9</v>
      </c>
      <c r="H130" s="95"/>
    </row>
    <row r="131" spans="1:8" ht="15.75" customHeight="1">
      <c r="A131" s="76" t="s">
        <v>222</v>
      </c>
      <c r="B131" s="77" t="s">
        <v>223</v>
      </c>
      <c r="C131" s="76" t="s">
        <v>255</v>
      </c>
      <c r="D131" s="77">
        <v>3</v>
      </c>
      <c r="E131" s="77">
        <v>0</v>
      </c>
      <c r="F131" s="77">
        <v>0</v>
      </c>
      <c r="G131" s="77">
        <v>9</v>
      </c>
      <c r="H131" s="95"/>
    </row>
    <row r="132" spans="1:8" ht="15.75" customHeight="1">
      <c r="A132" s="74" t="s">
        <v>224</v>
      </c>
      <c r="B132" s="86" t="s">
        <v>225</v>
      </c>
      <c r="C132" s="74" t="s">
        <v>251</v>
      </c>
      <c r="D132" s="86">
        <v>3</v>
      </c>
      <c r="E132" s="86">
        <v>0</v>
      </c>
      <c r="F132" s="86">
        <v>0</v>
      </c>
      <c r="G132" s="86">
        <v>9</v>
      </c>
      <c r="H132" s="95"/>
    </row>
    <row r="133" spans="1:8" ht="15.75" customHeight="1">
      <c r="A133" s="76" t="s">
        <v>214</v>
      </c>
      <c r="B133" s="77" t="s">
        <v>215</v>
      </c>
      <c r="C133" s="76" t="s">
        <v>256</v>
      </c>
      <c r="D133" s="77">
        <v>3</v>
      </c>
      <c r="E133" s="77">
        <v>0</v>
      </c>
      <c r="F133" s="77">
        <v>0</v>
      </c>
      <c r="G133" s="77">
        <v>9</v>
      </c>
      <c r="H133" s="95"/>
    </row>
    <row r="134" spans="1:8" ht="24">
      <c r="A134" s="74" t="s">
        <v>229</v>
      </c>
      <c r="B134" s="86" t="s">
        <v>230</v>
      </c>
      <c r="C134" s="74" t="s">
        <v>259</v>
      </c>
      <c r="D134" s="86">
        <v>3</v>
      </c>
      <c r="E134" s="86">
        <v>0</v>
      </c>
      <c r="F134" s="86">
        <v>0</v>
      </c>
      <c r="G134" s="86">
        <v>9</v>
      </c>
      <c r="H134" s="95"/>
    </row>
    <row r="135" spans="1:8" ht="15.75" customHeight="1">
      <c r="A135" s="76" t="s">
        <v>220</v>
      </c>
      <c r="B135" s="77" t="s">
        <v>221</v>
      </c>
      <c r="C135" s="76" t="s">
        <v>257</v>
      </c>
      <c r="D135" s="77">
        <v>3</v>
      </c>
      <c r="E135" s="77">
        <v>0</v>
      </c>
      <c r="F135" s="77">
        <v>0</v>
      </c>
      <c r="G135" s="77">
        <v>9</v>
      </c>
      <c r="H135" s="95"/>
    </row>
    <row r="136" spans="1:8" ht="15.75" customHeight="1">
      <c r="A136" s="76" t="s">
        <v>228</v>
      </c>
      <c r="B136" s="77" t="s">
        <v>219</v>
      </c>
      <c r="C136" s="76" t="s">
        <v>258</v>
      </c>
      <c r="D136" s="77">
        <v>3</v>
      </c>
      <c r="E136" s="77">
        <v>0</v>
      </c>
      <c r="F136" s="77">
        <v>0</v>
      </c>
      <c r="G136" s="77">
        <v>9</v>
      </c>
      <c r="H136" s="95"/>
    </row>
    <row r="137" spans="1:8" ht="15.75" customHeight="1">
      <c r="A137" s="74" t="s">
        <v>218</v>
      </c>
      <c r="B137" s="86" t="s">
        <v>174</v>
      </c>
      <c r="C137" s="74" t="s">
        <v>252</v>
      </c>
      <c r="D137" s="86">
        <v>3</v>
      </c>
      <c r="E137" s="86">
        <v>0</v>
      </c>
      <c r="F137" s="86">
        <v>0</v>
      </c>
      <c r="G137" s="86">
        <v>9</v>
      </c>
      <c r="H137" s="95"/>
    </row>
    <row r="138" spans="1:8">
      <c r="A138" s="131" t="s">
        <v>19</v>
      </c>
      <c r="B138" s="132"/>
      <c r="C138" s="132"/>
      <c r="D138" s="132"/>
      <c r="E138" s="132"/>
      <c r="F138" s="132"/>
      <c r="G138" s="133"/>
      <c r="H138" s="95"/>
    </row>
  </sheetData>
  <mergeCells count="72">
    <mergeCell ref="A138:G138"/>
    <mergeCell ref="D6:E6"/>
    <mergeCell ref="D3:E3"/>
    <mergeCell ref="A34:G34"/>
    <mergeCell ref="B102:G102"/>
    <mergeCell ref="A79:G79"/>
    <mergeCell ref="A91:G91"/>
    <mergeCell ref="F64:F65"/>
    <mergeCell ref="G64:G65"/>
    <mergeCell ref="A67:G67"/>
    <mergeCell ref="D64:D65"/>
    <mergeCell ref="E64:E65"/>
    <mergeCell ref="B117:G117"/>
    <mergeCell ref="A125:G125"/>
    <mergeCell ref="A101:G101"/>
    <mergeCell ref="D7:E7"/>
    <mergeCell ref="D8:E8"/>
    <mergeCell ref="D9:E9"/>
    <mergeCell ref="D10:E10"/>
    <mergeCell ref="D11:E11"/>
    <mergeCell ref="A68:G68"/>
    <mergeCell ref="D12:E12"/>
    <mergeCell ref="D13:E13"/>
    <mergeCell ref="D14:E14"/>
    <mergeCell ref="B69:G69"/>
    <mergeCell ref="B106:G106"/>
    <mergeCell ref="A105:G105"/>
    <mergeCell ref="A116:G116"/>
    <mergeCell ref="D15:E15"/>
    <mergeCell ref="H92:N92"/>
    <mergeCell ref="A1:G1"/>
    <mergeCell ref="F2:G2"/>
    <mergeCell ref="D2:E2"/>
    <mergeCell ref="D4:E4"/>
    <mergeCell ref="D5:E5"/>
    <mergeCell ref="A24:G24"/>
    <mergeCell ref="A17:G17"/>
    <mergeCell ref="K13:L13"/>
    <mergeCell ref="K14:L14"/>
    <mergeCell ref="K16:L16"/>
    <mergeCell ref="A16:G16"/>
    <mergeCell ref="F70:F71"/>
    <mergeCell ref="G70:G71"/>
    <mergeCell ref="A44:G44"/>
    <mergeCell ref="K27:L27"/>
    <mergeCell ref="K17:L17"/>
    <mergeCell ref="H18:N18"/>
    <mergeCell ref="A55:G55"/>
    <mergeCell ref="K37:L37"/>
    <mergeCell ref="K38:L38"/>
    <mergeCell ref="K19:M19"/>
    <mergeCell ref="D52:D53"/>
    <mergeCell ref="E52:E53"/>
    <mergeCell ref="F52:F53"/>
    <mergeCell ref="G52:G53"/>
    <mergeCell ref="A45:G45"/>
    <mergeCell ref="A126:F126"/>
    <mergeCell ref="K98:M98"/>
    <mergeCell ref="D35:F35"/>
    <mergeCell ref="A25:G25"/>
    <mergeCell ref="B36:G36"/>
    <mergeCell ref="A56:G56"/>
    <mergeCell ref="B80:G80"/>
    <mergeCell ref="H84:N84"/>
    <mergeCell ref="B57:G57"/>
    <mergeCell ref="K94:M94"/>
    <mergeCell ref="D26:F26"/>
    <mergeCell ref="B27:G27"/>
    <mergeCell ref="D70:D71"/>
    <mergeCell ref="E70:E71"/>
    <mergeCell ref="B92:G92"/>
    <mergeCell ref="B46:G46"/>
  </mergeCells>
  <pageMargins left="0.51" right="0.25" top="0.49" bottom="0.65" header="0.23622047244094499" footer="0.41"/>
  <pageSetup paperSize="9" scale="95" orientation="portrait" r:id="rId1"/>
  <headerFooter>
    <oddFooter>&amp;C&amp;"Arial,Bold"&amp;9(&amp;P)</oddFooter>
  </headerFooter>
  <rowBreaks count="4" manualBreakCount="4">
    <brk id="16" max="6" man="1"/>
    <brk id="24" max="6" man="1"/>
    <brk id="68" max="6" man="1"/>
    <brk id="11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2017-11-15T01:00:03Z</cp:lastPrinted>
  <dcterms:created xsi:type="dcterms:W3CDTF">2015-08-25T10:19:17Z</dcterms:created>
  <dcterms:modified xsi:type="dcterms:W3CDTF">2018-05-03T07:51:52Z</dcterms:modified>
</cp:coreProperties>
</file>