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Structure'!$A$1:$G$140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10" i="4"/>
  <c r="H27"/>
  <c r="H39"/>
  <c r="H47"/>
  <c r="H57"/>
  <c r="H67"/>
  <c r="H76"/>
  <c r="H86"/>
  <c r="H106"/>
  <c r="H125"/>
  <c r="E62"/>
  <c r="F62"/>
  <c r="D62"/>
  <c r="E42"/>
  <c r="F42"/>
  <c r="G42"/>
  <c r="D42"/>
  <c r="D12"/>
  <c r="D11"/>
  <c r="D9"/>
  <c r="D8"/>
  <c r="D7"/>
  <c r="D6"/>
  <c r="D5"/>
  <c r="E78"/>
  <c r="F78"/>
  <c r="G78"/>
  <c r="G30"/>
  <c r="F29"/>
  <c r="F31" s="1"/>
  <c r="E29"/>
  <c r="E31" s="1"/>
  <c r="D29"/>
  <c r="D31" s="1"/>
  <c r="G28"/>
  <c r="G27"/>
  <c r="G26"/>
  <c r="D89"/>
  <c r="D78"/>
  <c r="E71"/>
  <c r="F71"/>
  <c r="G71"/>
  <c r="D71"/>
  <c r="E52"/>
  <c r="F52"/>
  <c r="D52"/>
  <c r="G29" l="1"/>
  <c r="G31" s="1"/>
  <c r="D4"/>
  <c r="D14" l="1"/>
</calcChain>
</file>

<file path=xl/sharedStrings.xml><?xml version="1.0" encoding="utf-8"?>
<sst xmlns="http://schemas.openxmlformats.org/spreadsheetml/2006/main" count="306" uniqueCount="258">
  <si>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</si>
  <si>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</si>
  <si>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</si>
  <si>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</si>
  <si>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</si>
  <si>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</si>
  <si>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</si>
  <si>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</si>
  <si>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</si>
  <si>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</si>
  <si>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</si>
  <si>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</si>
  <si>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</si>
  <si>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</si>
  <si>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</si>
  <si>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</si>
  <si>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</si>
  <si>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</si>
  <si>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</si>
  <si>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</si>
  <si>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</si>
  <si>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</si>
  <si>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</si>
  <si>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</si>
  <si>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</si>
  <si>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</si>
  <si>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</si>
  <si>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</si>
  <si>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</si>
  <si>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</si>
  <si>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</si>
  <si>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</si>
  <si>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</si>
  <si>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</si>
  <si>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</si>
  <si>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</si>
  <si>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</si>
  <si>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</si>
  <si>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</si>
  <si>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</si>
  <si>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LM.HL101.14</t>
  </si>
  <si>
    <t>L: Lecture Hours, T: Tutorials Hours, P: Practical Or Laboratory Hours, C: Credits</t>
  </si>
  <si>
    <t>MA 101</t>
  </si>
  <si>
    <t>CSO 101</t>
  </si>
  <si>
    <t>ME 106</t>
  </si>
  <si>
    <t>EP.ME 104.14</t>
  </si>
  <si>
    <t>ME 104</t>
  </si>
  <si>
    <t>EP.ME 105.14</t>
  </si>
  <si>
    <t>ME 105</t>
  </si>
  <si>
    <t>IH.H 106.14</t>
  </si>
  <si>
    <t>Probability and Statistics</t>
  </si>
  <si>
    <t>IS.MA 203.14</t>
  </si>
  <si>
    <t>MA 203</t>
  </si>
  <si>
    <t>Artificial Intelligence</t>
  </si>
  <si>
    <t>HU/LM</t>
  </si>
  <si>
    <t>EEE</t>
  </si>
  <si>
    <t>Section-BD</t>
  </si>
  <si>
    <t>IS.PHY 102.14</t>
  </si>
  <si>
    <t>PHY 102</t>
  </si>
  <si>
    <t>Physics-II Introduction to Engineering Electromagnetics</t>
  </si>
  <si>
    <t>IS.CY 101.14</t>
  </si>
  <si>
    <t>CY 101</t>
  </si>
  <si>
    <t>Chemistry-I</t>
  </si>
  <si>
    <t>IS.MA 101.14</t>
  </si>
  <si>
    <t>Engineering Mathematics-I</t>
  </si>
  <si>
    <t>IE.CSO 101.14</t>
  </si>
  <si>
    <t>Computer Programming*</t>
  </si>
  <si>
    <t>EP.ME 106.14</t>
  </si>
  <si>
    <t>Manufacturing Practice-II</t>
  </si>
  <si>
    <t xml:space="preserve">                                                                                            Total</t>
  </si>
  <si>
    <t>Mathematical Methods</t>
  </si>
  <si>
    <t>IE.ME 103.14</t>
  </si>
  <si>
    <t>ME 103</t>
  </si>
  <si>
    <t>Engineering Thermodynamics</t>
  </si>
  <si>
    <t>IE.EO 102.14</t>
  </si>
  <si>
    <t>EO 102</t>
  </si>
  <si>
    <t>Fundamentals of Electronics &amp; Instrumentation Engineering*</t>
  </si>
  <si>
    <t>DC.EE 101.14</t>
  </si>
  <si>
    <t>EE 101</t>
  </si>
  <si>
    <t>Electrical Circuits and Measurement</t>
  </si>
  <si>
    <t>Manufacturing Practice-I</t>
  </si>
  <si>
    <t>IH.H 105.14</t>
  </si>
  <si>
    <t>H 105</t>
  </si>
  <si>
    <t xml:space="preserve"> Philosophy#</t>
  </si>
  <si>
    <t>H 106</t>
  </si>
  <si>
    <t xml:space="preserve">                                                                                             Total</t>
  </si>
  <si>
    <t>IS.MA 201.14</t>
  </si>
  <si>
    <t>MA 201</t>
  </si>
  <si>
    <t>Numerical Techniques</t>
  </si>
  <si>
    <t>MC.EO 201.14</t>
  </si>
  <si>
    <t>EO 201</t>
  </si>
  <si>
    <t>Network Analysis &amp; Synthesis</t>
  </si>
  <si>
    <t>DC Machines &amp; Transformer</t>
  </si>
  <si>
    <t>EE 261</t>
  </si>
  <si>
    <t>Electrical Engineering Practice</t>
  </si>
  <si>
    <t>IH.H 103.14</t>
  </si>
  <si>
    <t>H 103</t>
  </si>
  <si>
    <t>IH.H 104.14</t>
  </si>
  <si>
    <t>H 104</t>
  </si>
  <si>
    <t>IS.MA 202.14</t>
  </si>
  <si>
    <t>MA 202</t>
  </si>
  <si>
    <t>DC.EE 241.14</t>
  </si>
  <si>
    <t>EE 241</t>
  </si>
  <si>
    <t>Power Transmission &amp; Distribution</t>
  </si>
  <si>
    <t>DC.EE 231.14</t>
  </si>
  <si>
    <t>EE 231</t>
  </si>
  <si>
    <t>Power Electronic Devices &amp; Converters</t>
  </si>
  <si>
    <t>DC.EE 211.14</t>
  </si>
  <si>
    <t>EE 211</t>
  </si>
  <si>
    <t>Linear Control Systems</t>
  </si>
  <si>
    <t>IH.H 102.14</t>
  </si>
  <si>
    <t>H 102</t>
  </si>
  <si>
    <t>Universal Human Value-II #</t>
  </si>
  <si>
    <t xml:space="preserve">                                                                                         Total</t>
  </si>
  <si>
    <t xml:space="preserve">MC.EO 301.14 </t>
  </si>
  <si>
    <t>EO 301</t>
  </si>
  <si>
    <t>DC.EE 342.14</t>
  </si>
  <si>
    <t>EE 342</t>
  </si>
  <si>
    <t>Power System Protection and Switchgear</t>
  </si>
  <si>
    <t>DC.EE 322.14</t>
  </si>
  <si>
    <t>EE 322</t>
  </si>
  <si>
    <t>Synchronous and Induction Machines</t>
  </si>
  <si>
    <t>DC.EE 343.14</t>
  </si>
  <si>
    <t>EE 343</t>
  </si>
  <si>
    <t>Power System Analysis &amp; Control</t>
  </si>
  <si>
    <t>DC.EE 332.14</t>
  </si>
  <si>
    <t>EE 332</t>
  </si>
  <si>
    <t>Analysis &amp; Applications of Power Electronic Converters</t>
  </si>
  <si>
    <t>EE 323</t>
  </si>
  <si>
    <t>Condition Monitoring and energy conservation</t>
  </si>
  <si>
    <t>EE 312</t>
  </si>
  <si>
    <t>Physical significance of Mathematical methods</t>
  </si>
  <si>
    <t>EE 345</t>
  </si>
  <si>
    <t>EE 324</t>
  </si>
  <si>
    <t>Analysis &amp; Control of Electric Drives</t>
  </si>
  <si>
    <t>EE 372</t>
  </si>
  <si>
    <t>UG Project</t>
  </si>
  <si>
    <t>EE 373</t>
  </si>
  <si>
    <t>Industrial Training/Summer Project</t>
  </si>
  <si>
    <t>EE 433</t>
  </si>
  <si>
    <t>Converter Applications</t>
  </si>
  <si>
    <t>EE 413</t>
  </si>
  <si>
    <t>Digital Control System</t>
  </si>
  <si>
    <t>EE 446</t>
  </si>
  <si>
    <t>EHV AC &amp; DC Transmission</t>
  </si>
  <si>
    <t>EE 403</t>
  </si>
  <si>
    <t>Energy Technologies</t>
  </si>
  <si>
    <t>EE 471</t>
  </si>
  <si>
    <t>EE 481</t>
  </si>
  <si>
    <t>EE 414</t>
  </si>
  <si>
    <t>Optimal and Adaptive control System</t>
  </si>
  <si>
    <t>EE 427</t>
  </si>
  <si>
    <t>Electric Utilization &amp; Traction</t>
  </si>
  <si>
    <t>EE 426</t>
  </si>
  <si>
    <t>Semiconductor Controlled Drives</t>
  </si>
  <si>
    <t xml:space="preserve">Deviation </t>
  </si>
  <si>
    <t xml:space="preserve">* The students have to choose one course from H105 &amp; H106. </t>
  </si>
  <si>
    <t xml:space="preserve">GY.CP101.14 </t>
  </si>
  <si>
    <t>CP101</t>
  </si>
  <si>
    <t>1: Control Systems</t>
  </si>
  <si>
    <t>2: Electrical Machines and Drives</t>
  </si>
  <si>
    <t>3: Power Electronics</t>
  </si>
  <si>
    <t>4: Power Systems</t>
  </si>
  <si>
    <t>Stream Project (Hons.)</t>
  </si>
  <si>
    <t>DP.EE381S.16</t>
  </si>
  <si>
    <t>EE381S</t>
  </si>
  <si>
    <t>Department Elective-1</t>
  </si>
  <si>
    <t>Department Elective-2</t>
  </si>
  <si>
    <t>DP.EE382/S.16</t>
  </si>
  <si>
    <t>EE 382/EE382S</t>
  </si>
  <si>
    <t>Stream Project (Hons.Students)</t>
  </si>
  <si>
    <t>UG Project (Non -Hons Students)</t>
  </si>
  <si>
    <t xml:space="preserve">                                                         Total (Non -Hons Students)</t>
  </si>
  <si>
    <t xml:space="preserve">                                                         Total (Hons Students)</t>
  </si>
  <si>
    <t>Area in Electrical Engineering</t>
  </si>
  <si>
    <t>Humanities/Language &amp; Management Courses^^</t>
  </si>
  <si>
    <t>^Courses to be selected such that recommended HU &amp; LM programme component get satisfied separately.</t>
  </si>
  <si>
    <t>Open Elective - 1</t>
  </si>
  <si>
    <t>OE - 1</t>
  </si>
  <si>
    <t xml:space="preserve">OE - 1 </t>
  </si>
  <si>
    <t>DE - 1</t>
  </si>
  <si>
    <t>OE - 2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</si>
  <si>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</si>
  <si>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DE - 2</t>
  </si>
  <si>
    <t>DE - 3</t>
  </si>
  <si>
    <t>OE - 3</t>
  </si>
  <si>
    <t>Open Elective - 3</t>
  </si>
  <si>
    <t>OE - 4</t>
  </si>
  <si>
    <t>Open Elective - 4</t>
  </si>
  <si>
    <t>Electrical Engineering : 4-Year B.Tech I-Semester</t>
  </si>
  <si>
    <t>Electrical Engineering : 4-Year B.Tech II-Semester</t>
  </si>
  <si>
    <t>Electrical Engineering : 4-Year B.Tech III-Semester</t>
  </si>
  <si>
    <t>Electrical Engineering : 4-Year B.Tech IV-Semester</t>
  </si>
  <si>
    <t>Electrical Engineering : 4-Year B.Tech V-Semester</t>
  </si>
  <si>
    <t>Electrical Engineering : 4-Year B.Tech VI-Semester</t>
  </si>
  <si>
    <t>Electrical Engineering : 4-Year B.Tech VII-Semester</t>
  </si>
  <si>
    <t>Electrical Engineering : 4-Year B.Tech VIII-Semester</t>
  </si>
  <si>
    <t>Education &amp; Self #</t>
  </si>
  <si>
    <t>Development of Societies #</t>
  </si>
  <si>
    <t>History and Civilization #</t>
  </si>
  <si>
    <t>Department Elective (DE) - 1</t>
  </si>
  <si>
    <t xml:space="preserve">Electrical Engineering: 4-Year B.Tech. Summer Term </t>
  </si>
  <si>
    <t>DC.EE401.14</t>
  </si>
  <si>
    <t>EE401</t>
  </si>
  <si>
    <t>Design &amp; Simulation of Electrical Systems (PS,CS,MD &amp; PE)</t>
  </si>
  <si>
    <t>Department Elective (DE) -2</t>
  </si>
  <si>
    <t>EE 425</t>
  </si>
  <si>
    <t>Special Electrical Machines</t>
  </si>
  <si>
    <t>EE 482</t>
  </si>
  <si>
    <t>DC.EE447.14</t>
  </si>
  <si>
    <t>EE447</t>
  </si>
  <si>
    <t>High Voltage Engineering</t>
  </si>
  <si>
    <t>Department Elective (DE) - 3</t>
  </si>
  <si>
    <t>Department Elective - 3</t>
  </si>
  <si>
    <t>EE 448</t>
  </si>
  <si>
    <t>Power System Deregulation</t>
  </si>
  <si>
    <t>EE 449</t>
  </si>
  <si>
    <t>Special Topics in Power Systems</t>
  </si>
  <si>
    <t xml:space="preserve">All Semester Total (Hons.) </t>
  </si>
  <si>
    <t xml:space="preserve"> UG Course Structure for Electrical Engineering (2015-2016)</t>
  </si>
  <si>
    <t>UG Course Structure for Electrical Engineering (2015-2016)</t>
  </si>
  <si>
    <t>ME 102</t>
  </si>
  <si>
    <t>IE.ME102.14</t>
  </si>
  <si>
    <t>Engineering Mechanics</t>
  </si>
  <si>
    <t>EE 201</t>
  </si>
  <si>
    <t>DC.EE 201.14</t>
  </si>
  <si>
    <t>EP.EE 291.14</t>
  </si>
  <si>
    <t>EE 291</t>
  </si>
  <si>
    <t>*The Students have to choose one course from H103 &amp; H104.</t>
  </si>
  <si>
    <t>DP. EE 261.14</t>
  </si>
  <si>
    <t>Digital Circuits &amp; Systems*</t>
  </si>
  <si>
    <t>DE.EE323.14</t>
  </si>
  <si>
    <t>DE.EE312.14</t>
  </si>
  <si>
    <t>DE.EE345.14</t>
  </si>
  <si>
    <t>DE.EE324.14</t>
  </si>
  <si>
    <t>DP.EE373.14</t>
  </si>
  <si>
    <t>DE.EE413.14</t>
  </si>
  <si>
    <t>DE.EE446.14</t>
  </si>
  <si>
    <t>DE.EE403.14</t>
  </si>
  <si>
    <t>DE.EE425.14</t>
  </si>
  <si>
    <t>DE.EE433.14</t>
  </si>
  <si>
    <t>DE.EE414.14</t>
  </si>
  <si>
    <t>DE.EE426.14</t>
  </si>
  <si>
    <t>DE.EE427.14</t>
  </si>
  <si>
    <t>DE.EE448.14</t>
  </si>
  <si>
    <t>DE.EE449.14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</si>
  <si>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</si>
  <si>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</si>
  <si>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</si>
  <si>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</si>
  <si>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</si>
  <si>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</si>
  <si>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DE - 4</t>
  </si>
  <si>
    <t>Department Elective (DE) - 4</t>
  </si>
  <si>
    <t>Department Elective - 4</t>
  </si>
  <si>
    <t>Special Topics in Control Systems</t>
  </si>
  <si>
    <t>DE.EE415.14</t>
  </si>
  <si>
    <t>EE 415</t>
  </si>
</sst>
</file>

<file path=xl/styles.xml><?xml version="1.0" encoding="utf-8"?>
<styleSheet xmlns="http://schemas.openxmlformats.org/spreadsheetml/2006/main">
  <fonts count="34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" fillId="0" borderId="1" xfId="1" applyFill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 wrapText="1"/>
    </xf>
    <xf numFmtId="0" fontId="0" fillId="0" borderId="1" xfId="0" applyBorder="1"/>
    <xf numFmtId="0" fontId="1" fillId="0" borderId="3" xfId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3" fillId="0" borderId="6" xfId="0" applyFont="1" applyBorder="1" applyAlignment="1">
      <alignment vertical="top" wrapText="1"/>
    </xf>
    <xf numFmtId="0" fontId="23" fillId="0" borderId="6" xfId="0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0" fontId="23" fillId="0" borderId="5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0" borderId="6" xfId="0" applyFont="1" applyBorder="1" applyAlignment="1">
      <alignment horizontal="center" vertical="top" wrapText="1"/>
    </xf>
    <xf numFmtId="0" fontId="23" fillId="0" borderId="8" xfId="0" applyFont="1" applyBorder="1" applyAlignment="1">
      <alignment vertical="top" wrapText="1"/>
    </xf>
    <xf numFmtId="14" fontId="23" fillId="0" borderId="4" xfId="0" applyNumberFormat="1" applyFont="1" applyBorder="1" applyAlignment="1">
      <alignment horizontal="center" vertical="top" wrapText="1"/>
    </xf>
    <xf numFmtId="0" fontId="23" fillId="5" borderId="5" xfId="0" applyFont="1" applyFill="1" applyBorder="1" applyAlignment="1">
      <alignment vertical="top" wrapText="1"/>
    </xf>
    <xf numFmtId="0" fontId="23" fillId="5" borderId="6" xfId="0" applyFont="1" applyFill="1" applyBorder="1" applyAlignment="1">
      <alignment vertical="top" wrapText="1"/>
    </xf>
    <xf numFmtId="0" fontId="23" fillId="5" borderId="6" xfId="0" applyFont="1" applyFill="1" applyBorder="1" applyAlignment="1">
      <alignment horizontal="center" vertical="top" wrapText="1"/>
    </xf>
    <xf numFmtId="0" fontId="23" fillId="0" borderId="7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14" fontId="24" fillId="0" borderId="6" xfId="0" applyNumberFormat="1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3" borderId="1" xfId="0" applyFont="1" applyFill="1" applyBorder="1" applyAlignment="1">
      <alignment vertical="top" wrapText="1"/>
    </xf>
    <xf numFmtId="14" fontId="23" fillId="3" borderId="1" xfId="0" applyNumberFormat="1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14" fontId="23" fillId="5" borderId="6" xfId="0" applyNumberFormat="1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4" fillId="5" borderId="5" xfId="0" applyFont="1" applyFill="1" applyBorder="1" applyAlignment="1">
      <alignment vertical="top" wrapText="1"/>
    </xf>
    <xf numFmtId="0" fontId="23" fillId="5" borderId="5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3" fillId="0" borderId="6" xfId="0" applyFont="1" applyBorder="1" applyAlignment="1">
      <alignment horizontal="justify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1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4" fontId="23" fillId="0" borderId="9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top" wrapText="1"/>
    </xf>
    <xf numFmtId="0" fontId="1" fillId="0" borderId="1" xfId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6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8" fillId="3" borderId="3" xfId="1" applyFont="1" applyFill="1" applyBorder="1" applyAlignment="1">
      <alignment horizontal="center" vertical="center" wrapText="1"/>
    </xf>
    <xf numFmtId="0" fontId="28" fillId="3" borderId="0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top" wrapText="1"/>
    </xf>
    <xf numFmtId="0" fontId="31" fillId="3" borderId="3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1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top" wrapText="1"/>
    </xf>
    <xf numFmtId="0" fontId="28" fillId="3" borderId="3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/>
    </xf>
    <xf numFmtId="0" fontId="19" fillId="0" borderId="2" xfId="1" applyFont="1" applyBorder="1" applyAlignment="1">
      <alignment horizontal="left" vertical="center"/>
    </xf>
    <xf numFmtId="0" fontId="19" fillId="0" borderId="3" xfId="1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/>
    </xf>
    <xf numFmtId="0" fontId="31" fillId="0" borderId="10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23" fillId="0" borderId="9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14" fontId="23" fillId="0" borderId="9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justify" vertical="top" wrapText="1"/>
    </xf>
    <xf numFmtId="0" fontId="24" fillId="0" borderId="4" xfId="0" applyFont="1" applyBorder="1" applyAlignment="1">
      <alignment horizontal="justify" vertical="top" wrapText="1"/>
    </xf>
    <xf numFmtId="0" fontId="23" fillId="0" borderId="9" xfId="0" applyFont="1" applyBorder="1" applyAlignment="1">
      <alignment horizontal="justify" vertical="top" wrapText="1"/>
    </xf>
    <xf numFmtId="0" fontId="23" fillId="0" borderId="5" xfId="0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3" fillId="3" borderId="3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vertical="center"/>
    </xf>
    <xf numFmtId="0" fontId="14" fillId="3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view="pageBreakPreview" topLeftCell="A115" zoomScale="115" zoomScaleSheetLayoutView="115" workbookViewId="0">
      <selection activeCell="E85" sqref="E85"/>
    </sheetView>
  </sheetViews>
  <sheetFormatPr defaultColWidth="9.140625" defaultRowHeight="15"/>
  <cols>
    <col min="1" max="1" width="14.140625" style="15" customWidth="1"/>
    <col min="2" max="2" width="12.28515625" style="68" customWidth="1"/>
    <col min="3" max="3" width="53.85546875" style="15" customWidth="1"/>
    <col min="4" max="4" width="4.5703125" style="15" customWidth="1"/>
    <col min="5" max="5" width="3.7109375" style="15" customWidth="1"/>
    <col min="6" max="6" width="6.7109375" style="15" customWidth="1"/>
    <col min="7" max="7" width="7.140625" style="15" customWidth="1"/>
    <col min="8" max="8" width="13.28515625" style="119" customWidth="1"/>
    <col min="9" max="9" width="11.7109375" style="15" customWidth="1"/>
    <col min="10" max="10" width="36.5703125" style="15" customWidth="1"/>
    <col min="11" max="11" width="11.85546875" style="15" bestFit="1" customWidth="1"/>
    <col min="12" max="12" width="3.42578125" style="15" bestFit="1" customWidth="1"/>
    <col min="13" max="13" width="3.28515625" style="15" customWidth="1"/>
    <col min="14" max="14" width="6.7109375" style="15" customWidth="1"/>
    <col min="15" max="16384" width="9.140625" style="15"/>
  </cols>
  <sheetData>
    <row r="1" spans="1:14" ht="15" customHeight="1">
      <c r="A1" s="136" t="s">
        <v>219</v>
      </c>
      <c r="B1" s="136"/>
      <c r="C1" s="136"/>
      <c r="D1" s="136"/>
      <c r="E1" s="136"/>
      <c r="F1" s="136"/>
      <c r="G1" s="136"/>
      <c r="H1" s="105"/>
    </row>
    <row r="2" spans="1:14" ht="26.1" customHeight="1">
      <c r="A2" s="70" t="s">
        <v>15</v>
      </c>
      <c r="B2" s="70" t="s">
        <v>155</v>
      </c>
      <c r="C2" s="70" t="s">
        <v>16</v>
      </c>
      <c r="D2" s="137" t="s">
        <v>55</v>
      </c>
      <c r="E2" s="137"/>
      <c r="F2" s="122" t="s">
        <v>33</v>
      </c>
      <c r="G2" s="122"/>
      <c r="H2" s="106"/>
    </row>
    <row r="3" spans="1:14" ht="15" customHeight="1">
      <c r="A3" s="98"/>
      <c r="B3" s="98"/>
      <c r="C3" s="1"/>
      <c r="D3" s="121"/>
      <c r="E3" s="121"/>
      <c r="F3" s="98" t="s">
        <v>31</v>
      </c>
      <c r="G3" s="98" t="s">
        <v>32</v>
      </c>
      <c r="H3" s="106"/>
    </row>
    <row r="4" spans="1:14" ht="15" customHeight="1">
      <c r="A4" s="98" t="s">
        <v>17</v>
      </c>
      <c r="B4" s="98">
        <v>0</v>
      </c>
      <c r="C4" s="1" t="s">
        <v>246</v>
      </c>
      <c r="D4" s="120">
        <f>G26+G50+G60+G70+G77+G88</f>
        <v>44</v>
      </c>
      <c r="E4" s="120"/>
      <c r="F4" s="94">
        <v>41</v>
      </c>
      <c r="G4" s="98">
        <v>50</v>
      </c>
      <c r="H4" s="106"/>
    </row>
    <row r="5" spans="1:14">
      <c r="A5" s="98" t="s">
        <v>18</v>
      </c>
      <c r="B5" s="98">
        <v>0</v>
      </c>
      <c r="C5" s="1" t="s">
        <v>247</v>
      </c>
      <c r="D5" s="120">
        <f>G37+G38+G39+G45+G56+G65</f>
        <v>67</v>
      </c>
      <c r="E5" s="120"/>
      <c r="F5" s="94">
        <v>62</v>
      </c>
      <c r="G5" s="98">
        <v>84</v>
      </c>
      <c r="H5" s="106"/>
    </row>
    <row r="6" spans="1:14">
      <c r="A6" s="98" t="s">
        <v>19</v>
      </c>
      <c r="B6" s="98">
        <v>0</v>
      </c>
      <c r="C6" s="1" t="s">
        <v>248</v>
      </c>
      <c r="D6" s="120">
        <f>G55+G46+G47+N66</f>
        <v>37</v>
      </c>
      <c r="E6" s="120"/>
      <c r="F6" s="94">
        <v>41</v>
      </c>
      <c r="G6" s="98">
        <v>60</v>
      </c>
      <c r="H6" s="106"/>
      <c r="I6" s="18"/>
    </row>
    <row r="7" spans="1:14" ht="28.5" customHeight="1">
      <c r="A7" s="98" t="s">
        <v>20</v>
      </c>
      <c r="B7" s="98">
        <v>-2</v>
      </c>
      <c r="C7" s="73" t="s">
        <v>249</v>
      </c>
      <c r="D7" s="123">
        <f>G40+G41+G49+G59</f>
        <v>17</v>
      </c>
      <c r="E7" s="123"/>
      <c r="F7" s="94">
        <v>20</v>
      </c>
      <c r="G7" s="98">
        <v>24</v>
      </c>
      <c r="H7" s="106"/>
    </row>
    <row r="8" spans="1:14" ht="15" customHeight="1">
      <c r="A8" s="98" t="s">
        <v>21</v>
      </c>
      <c r="B8" s="98">
        <v>-2</v>
      </c>
      <c r="C8" s="1" t="s">
        <v>250</v>
      </c>
      <c r="D8" s="123">
        <f>G108+G126</f>
        <v>18</v>
      </c>
      <c r="E8" s="123"/>
      <c r="F8" s="94">
        <v>20</v>
      </c>
      <c r="G8" s="98">
        <v>24</v>
      </c>
      <c r="H8" s="106"/>
    </row>
    <row r="9" spans="1:14">
      <c r="A9" s="98" t="s">
        <v>22</v>
      </c>
      <c r="B9" s="98">
        <v>0</v>
      </c>
      <c r="C9" s="1" t="s">
        <v>29</v>
      </c>
      <c r="D9" s="120">
        <f>G48+G57+G58+G66+G67+G68+G73+G74+G75+G83+G84+G104+G122</f>
        <v>152</v>
      </c>
      <c r="E9" s="120"/>
      <c r="F9" s="94">
        <v>105</v>
      </c>
      <c r="G9" s="98">
        <v>155</v>
      </c>
      <c r="H9" s="106"/>
      <c r="I9" s="18"/>
    </row>
    <row r="10" spans="1:14">
      <c r="A10" s="98" t="s">
        <v>23</v>
      </c>
      <c r="B10" s="98">
        <v>0</v>
      </c>
      <c r="C10" s="1" t="s">
        <v>30</v>
      </c>
      <c r="D10" s="120">
        <f>G85+G105+G123+G124</f>
        <v>38</v>
      </c>
      <c r="E10" s="120"/>
      <c r="F10" s="94">
        <v>30</v>
      </c>
      <c r="G10" s="98">
        <v>60</v>
      </c>
      <c r="H10" s="106"/>
      <c r="I10" s="18"/>
    </row>
    <row r="11" spans="1:14" ht="29.25" customHeight="1">
      <c r="A11" s="98" t="s">
        <v>24</v>
      </c>
      <c r="B11" s="98">
        <v>0</v>
      </c>
      <c r="C11" s="73" t="s">
        <v>251</v>
      </c>
      <c r="D11" s="120">
        <f>G76+G86+G106+G125</f>
        <v>36</v>
      </c>
      <c r="E11" s="120"/>
      <c r="F11" s="94">
        <v>35</v>
      </c>
      <c r="G11" s="98">
        <v>80</v>
      </c>
      <c r="H11" s="106"/>
    </row>
    <row r="12" spans="1:14">
      <c r="A12" s="98" t="s">
        <v>25</v>
      </c>
      <c r="B12" s="98">
        <v>0</v>
      </c>
      <c r="C12" s="1" t="s">
        <v>26</v>
      </c>
      <c r="D12" s="120">
        <f>G69+G87+G100+G107</f>
        <v>30</v>
      </c>
      <c r="E12" s="120"/>
      <c r="F12" s="94">
        <v>20</v>
      </c>
      <c r="G12" s="98">
        <v>50</v>
      </c>
      <c r="H12" s="106"/>
    </row>
    <row r="13" spans="1:14">
      <c r="A13" s="98" t="s">
        <v>27</v>
      </c>
      <c r="B13" s="98">
        <v>0</v>
      </c>
      <c r="C13" s="1" t="s">
        <v>28</v>
      </c>
      <c r="D13" s="120">
        <v>0</v>
      </c>
      <c r="E13" s="120"/>
      <c r="F13" s="94">
        <v>0</v>
      </c>
      <c r="G13" s="98">
        <v>0</v>
      </c>
      <c r="H13" s="104"/>
      <c r="I13" s="1"/>
      <c r="J13" s="1"/>
      <c r="K13" s="120"/>
      <c r="L13" s="120"/>
      <c r="M13" s="6"/>
      <c r="N13" s="7"/>
    </row>
    <row r="14" spans="1:14">
      <c r="A14" s="98"/>
      <c r="B14" s="98"/>
      <c r="C14" s="74" t="s">
        <v>7</v>
      </c>
      <c r="D14" s="132">
        <f>SUM(D4:D13)</f>
        <v>439</v>
      </c>
      <c r="E14" s="132"/>
      <c r="F14" s="97">
        <v>430</v>
      </c>
      <c r="G14" s="72">
        <v>460</v>
      </c>
      <c r="H14" s="104"/>
      <c r="I14" s="1"/>
      <c r="J14" s="1"/>
      <c r="K14" s="120"/>
      <c r="L14" s="120"/>
      <c r="M14" s="6"/>
      <c r="N14" s="7"/>
    </row>
    <row r="15" spans="1:14">
      <c r="A15" s="98"/>
      <c r="B15" s="98"/>
      <c r="C15" s="74" t="s">
        <v>218</v>
      </c>
      <c r="D15" s="132"/>
      <c r="E15" s="132"/>
      <c r="F15" s="97">
        <v>450</v>
      </c>
      <c r="G15" s="72">
        <v>480</v>
      </c>
      <c r="H15" s="104"/>
      <c r="I15" s="1"/>
      <c r="J15" s="1"/>
      <c r="K15" s="71"/>
      <c r="L15" s="71"/>
      <c r="M15" s="71"/>
      <c r="N15" s="66"/>
    </row>
    <row r="16" spans="1:14" ht="14.1" customHeight="1">
      <c r="A16" s="135" t="s">
        <v>41</v>
      </c>
      <c r="B16" s="135"/>
      <c r="C16" s="135"/>
      <c r="D16" s="135"/>
      <c r="E16" s="135"/>
      <c r="F16" s="135"/>
      <c r="G16" s="135"/>
      <c r="H16" s="104"/>
      <c r="I16" s="1"/>
      <c r="J16" s="2"/>
      <c r="K16" s="120"/>
      <c r="L16" s="120"/>
      <c r="M16" s="6"/>
      <c r="N16" s="7"/>
    </row>
    <row r="17" spans="1:14" ht="14.1" customHeight="1">
      <c r="A17" s="121"/>
      <c r="B17" s="121"/>
      <c r="C17" s="121"/>
      <c r="D17" s="121"/>
      <c r="E17" s="121"/>
      <c r="F17" s="121"/>
      <c r="G17" s="121"/>
      <c r="H17" s="104"/>
      <c r="I17" s="1"/>
      <c r="J17" s="2"/>
      <c r="K17" s="56"/>
      <c r="L17" s="56"/>
      <c r="M17" s="56"/>
      <c r="N17" s="57"/>
    </row>
    <row r="18" spans="1:14" ht="14.1" customHeight="1">
      <c r="A18" s="124" t="s">
        <v>174</v>
      </c>
      <c r="B18" s="127"/>
      <c r="C18" s="127"/>
      <c r="D18" s="127"/>
      <c r="E18" s="127"/>
      <c r="F18" s="127"/>
      <c r="G18" s="128"/>
      <c r="H18" s="104"/>
      <c r="I18" s="1"/>
      <c r="J18" s="2"/>
      <c r="K18" s="63"/>
      <c r="L18" s="63"/>
      <c r="M18" s="63"/>
      <c r="N18" s="66"/>
    </row>
    <row r="19" spans="1:14" ht="14.1" customHeight="1">
      <c r="A19" s="98"/>
      <c r="B19" s="98"/>
      <c r="C19" s="75" t="s">
        <v>159</v>
      </c>
      <c r="D19" s="1"/>
      <c r="E19" s="98"/>
      <c r="F19" s="98"/>
      <c r="G19" s="98"/>
      <c r="H19" s="104"/>
      <c r="I19" s="1"/>
      <c r="J19" s="2"/>
      <c r="K19" s="63"/>
      <c r="L19" s="63"/>
      <c r="M19" s="63"/>
      <c r="N19" s="66"/>
    </row>
    <row r="20" spans="1:14" ht="14.1" customHeight="1">
      <c r="A20" s="98"/>
      <c r="B20" s="98"/>
      <c r="C20" s="75" t="s">
        <v>160</v>
      </c>
      <c r="D20" s="1"/>
      <c r="E20" s="98"/>
      <c r="F20" s="98"/>
      <c r="G20" s="98"/>
      <c r="H20" s="104"/>
      <c r="I20" s="1"/>
      <c r="J20" s="2"/>
      <c r="K20" s="63"/>
      <c r="L20" s="63"/>
      <c r="M20" s="63"/>
      <c r="N20" s="66"/>
    </row>
    <row r="21" spans="1:14" ht="14.1" customHeight="1">
      <c r="A21" s="98"/>
      <c r="B21" s="98"/>
      <c r="C21" s="75" t="s">
        <v>161</v>
      </c>
      <c r="D21" s="1"/>
      <c r="E21" s="98"/>
      <c r="F21" s="98"/>
      <c r="G21" s="98"/>
      <c r="H21" s="104"/>
      <c r="I21" s="1"/>
      <c r="J21" s="2"/>
      <c r="K21" s="63"/>
      <c r="L21" s="63"/>
      <c r="M21" s="63"/>
      <c r="N21" s="66"/>
    </row>
    <row r="22" spans="1:14" ht="14.1" customHeight="1">
      <c r="A22" s="98"/>
      <c r="B22" s="98"/>
      <c r="C22" s="75" t="s">
        <v>162</v>
      </c>
      <c r="D22" s="1"/>
      <c r="E22" s="98"/>
      <c r="F22" s="98"/>
      <c r="G22" s="98"/>
      <c r="H22" s="104"/>
      <c r="I22" s="1"/>
      <c r="J22" s="2"/>
      <c r="K22" s="63"/>
      <c r="L22" s="63"/>
      <c r="M22" s="63"/>
      <c r="N22" s="66"/>
    </row>
    <row r="23" spans="1:14" s="16" customFormat="1" ht="15" customHeight="1">
      <c r="A23" s="140" t="s">
        <v>220</v>
      </c>
      <c r="B23" s="140"/>
      <c r="C23" s="140"/>
      <c r="D23" s="140"/>
      <c r="E23" s="140"/>
      <c r="F23" s="140"/>
      <c r="G23" s="140"/>
      <c r="H23" s="106"/>
      <c r="I23" s="3"/>
      <c r="J23" s="3"/>
      <c r="K23" s="138"/>
      <c r="L23" s="138"/>
      <c r="M23" s="3"/>
      <c r="N23" s="3"/>
    </row>
    <row r="24" spans="1:14" s="8" customFormat="1" ht="15" customHeight="1">
      <c r="A24" s="96" t="s">
        <v>14</v>
      </c>
      <c r="B24" s="96" t="s">
        <v>0</v>
      </c>
      <c r="C24" s="96" t="s">
        <v>1</v>
      </c>
      <c r="D24" s="134" t="s">
        <v>2</v>
      </c>
      <c r="E24" s="134"/>
      <c r="F24" s="134"/>
      <c r="G24" s="96" t="s">
        <v>3</v>
      </c>
      <c r="H24" s="139"/>
      <c r="I24" s="140"/>
      <c r="J24" s="140"/>
      <c r="K24" s="140"/>
      <c r="L24" s="140"/>
      <c r="M24" s="140"/>
      <c r="N24" s="140"/>
    </row>
    <row r="25" spans="1:14" s="8" customFormat="1" ht="15" customHeight="1" thickBot="1">
      <c r="A25" s="95" t="s">
        <v>56</v>
      </c>
      <c r="B25" s="122" t="s">
        <v>189</v>
      </c>
      <c r="C25" s="122"/>
      <c r="D25" s="122"/>
      <c r="E25" s="122"/>
      <c r="F25" s="122"/>
      <c r="G25" s="122"/>
      <c r="H25" s="100"/>
      <c r="I25" s="54"/>
      <c r="J25" s="54"/>
      <c r="K25" s="163"/>
      <c r="L25" s="163"/>
      <c r="M25" s="163"/>
      <c r="N25" s="54"/>
    </row>
    <row r="26" spans="1:14" s="4" customFormat="1" ht="15" customHeight="1" thickBot="1">
      <c r="A26" s="76" t="s">
        <v>34</v>
      </c>
      <c r="B26" s="77" t="s">
        <v>5</v>
      </c>
      <c r="C26" s="76" t="s">
        <v>6</v>
      </c>
      <c r="D26" s="94">
        <v>1</v>
      </c>
      <c r="E26" s="94">
        <v>1</v>
      </c>
      <c r="F26" s="94">
        <v>0</v>
      </c>
      <c r="G26" s="94">
        <f>D26*3+E26*2+F26*1</f>
        <v>5</v>
      </c>
      <c r="H26" s="107"/>
      <c r="K26" s="39"/>
      <c r="M26" s="55"/>
      <c r="N26" s="55"/>
    </row>
    <row r="27" spans="1:14" s="4" customFormat="1" ht="15" customHeight="1" thickBot="1">
      <c r="A27" s="76" t="s">
        <v>10</v>
      </c>
      <c r="B27" s="94" t="s">
        <v>11</v>
      </c>
      <c r="C27" s="76" t="s">
        <v>12</v>
      </c>
      <c r="D27" s="94">
        <v>0</v>
      </c>
      <c r="E27" s="94">
        <v>1</v>
      </c>
      <c r="F27" s="94">
        <v>3</v>
      </c>
      <c r="G27" s="94">
        <f>D27*3+E27*2+F27*1</f>
        <v>5</v>
      </c>
      <c r="H27" s="107">
        <f>5+5+5+7</f>
        <v>22</v>
      </c>
      <c r="K27" s="34"/>
      <c r="M27" s="55"/>
      <c r="N27" s="55"/>
    </row>
    <row r="28" spans="1:14" s="4" customFormat="1" ht="15" customHeight="1" thickBot="1">
      <c r="A28" s="76" t="s">
        <v>157</v>
      </c>
      <c r="B28" s="94" t="s">
        <v>158</v>
      </c>
      <c r="C28" s="76" t="s">
        <v>35</v>
      </c>
      <c r="D28" s="94">
        <v>0</v>
      </c>
      <c r="E28" s="94">
        <v>1</v>
      </c>
      <c r="F28" s="94">
        <v>3</v>
      </c>
      <c r="G28" s="94">
        <f>D28*3+E28*2+F28*1</f>
        <v>5</v>
      </c>
      <c r="H28" s="107"/>
      <c r="K28" s="34"/>
      <c r="M28" s="55"/>
      <c r="N28" s="55"/>
    </row>
    <row r="29" spans="1:14" s="4" customFormat="1" ht="15" customHeight="1" thickBot="1">
      <c r="B29" s="78"/>
      <c r="C29" s="79" t="s">
        <v>7</v>
      </c>
      <c r="D29" s="80">
        <f>SUM(D26:D28)</f>
        <v>1</v>
      </c>
      <c r="E29" s="80">
        <f>SUM(E26:E28)</f>
        <v>3</v>
      </c>
      <c r="F29" s="80">
        <f>SUM(F26:F28)</f>
        <v>6</v>
      </c>
      <c r="G29" s="80">
        <f>SUM(G26:G28)</f>
        <v>15</v>
      </c>
      <c r="H29" s="107"/>
      <c r="K29" s="34"/>
      <c r="M29" s="55"/>
      <c r="N29" s="55"/>
    </row>
    <row r="30" spans="1:14" s="4" customFormat="1" ht="15" customHeight="1" thickBot="1">
      <c r="A30" s="76" t="s">
        <v>40</v>
      </c>
      <c r="B30" s="94" t="s">
        <v>8</v>
      </c>
      <c r="C30" s="76" t="s">
        <v>9</v>
      </c>
      <c r="D30" s="94">
        <v>2</v>
      </c>
      <c r="E30" s="94">
        <v>0</v>
      </c>
      <c r="F30" s="94">
        <v>1</v>
      </c>
      <c r="G30" s="94">
        <f>D30*3+E30*2+F30*1</f>
        <v>7</v>
      </c>
      <c r="H30" s="107"/>
      <c r="K30" s="33"/>
      <c r="M30" s="55"/>
      <c r="N30" s="55"/>
    </row>
    <row r="31" spans="1:14" s="4" customFormat="1" ht="15" customHeight="1" thickBot="1">
      <c r="A31" s="76"/>
      <c r="B31" s="94"/>
      <c r="C31" s="81" t="s">
        <v>7</v>
      </c>
      <c r="D31" s="97">
        <f>SUM(D29:D30)</f>
        <v>3</v>
      </c>
      <c r="E31" s="97">
        <f>SUM(E29:E30)</f>
        <v>3</v>
      </c>
      <c r="F31" s="97">
        <f>SUM(F29:F30)</f>
        <v>7</v>
      </c>
      <c r="G31" s="97">
        <f>SUM(G29:G30)</f>
        <v>22</v>
      </c>
      <c r="H31" s="107"/>
      <c r="K31" s="33"/>
      <c r="M31" s="55"/>
      <c r="N31" s="55"/>
    </row>
    <row r="32" spans="1:14" s="4" customFormat="1" ht="15" customHeight="1">
      <c r="A32" s="133" t="s">
        <v>36</v>
      </c>
      <c r="B32" s="133"/>
      <c r="C32" s="133"/>
      <c r="D32" s="133"/>
      <c r="E32" s="133"/>
      <c r="F32" s="133"/>
      <c r="G32" s="133"/>
      <c r="H32" s="161"/>
      <c r="I32" s="171"/>
      <c r="J32" s="60"/>
      <c r="K32" s="167"/>
      <c r="L32" s="150"/>
    </row>
    <row r="33" spans="1:14" s="4" customFormat="1" ht="15" customHeight="1" thickBot="1">
      <c r="A33" s="133" t="s">
        <v>37</v>
      </c>
      <c r="B33" s="133"/>
      <c r="C33" s="133"/>
      <c r="D33" s="133"/>
      <c r="E33" s="133"/>
      <c r="F33" s="133"/>
      <c r="G33" s="133"/>
      <c r="H33" s="162"/>
      <c r="I33" s="172"/>
      <c r="J33" s="59"/>
      <c r="K33" s="168"/>
      <c r="L33" s="151"/>
    </row>
    <row r="34" spans="1:14" s="8" customFormat="1" ht="15" customHeight="1" thickBot="1">
      <c r="A34" s="96" t="s">
        <v>14</v>
      </c>
      <c r="B34" s="96" t="s">
        <v>0</v>
      </c>
      <c r="C34" s="96" t="s">
        <v>1</v>
      </c>
      <c r="D34" s="134" t="s">
        <v>2</v>
      </c>
      <c r="E34" s="134"/>
      <c r="F34" s="134"/>
      <c r="G34" s="96" t="s">
        <v>3</v>
      </c>
      <c r="H34" s="169"/>
      <c r="I34" s="170"/>
      <c r="J34" s="61" t="s">
        <v>69</v>
      </c>
      <c r="K34" s="45"/>
      <c r="L34" s="37"/>
    </row>
    <row r="35" spans="1:14" s="8" customFormat="1" ht="15" customHeight="1">
      <c r="A35" s="95" t="s">
        <v>56</v>
      </c>
      <c r="B35" s="122" t="s">
        <v>189</v>
      </c>
      <c r="C35" s="122"/>
      <c r="D35" s="122"/>
      <c r="E35" s="122"/>
      <c r="F35" s="122"/>
      <c r="G35" s="122"/>
      <c r="H35" s="100"/>
      <c r="I35" s="64"/>
      <c r="J35" s="64"/>
      <c r="K35" s="163"/>
      <c r="L35" s="163"/>
      <c r="M35" s="163"/>
      <c r="N35" s="64"/>
    </row>
    <row r="36" spans="1:14" s="8" customFormat="1" ht="15" customHeight="1" thickBot="1">
      <c r="A36" s="93" t="s">
        <v>222</v>
      </c>
      <c r="B36" s="92" t="s">
        <v>221</v>
      </c>
      <c r="C36" s="93" t="s">
        <v>223</v>
      </c>
      <c r="D36" s="92">
        <v>3</v>
      </c>
      <c r="E36" s="92">
        <v>1</v>
      </c>
      <c r="F36" s="92">
        <v>0</v>
      </c>
      <c r="G36" s="92">
        <v>11</v>
      </c>
      <c r="H36" s="101"/>
      <c r="I36" s="91"/>
      <c r="J36" s="91"/>
      <c r="K36" s="91"/>
      <c r="L36" s="91"/>
      <c r="M36" s="90"/>
      <c r="N36" s="90"/>
    </row>
    <row r="37" spans="1:14" s="4" customFormat="1" ht="15" customHeight="1" thickBot="1">
      <c r="A37" s="76" t="s">
        <v>57</v>
      </c>
      <c r="B37" s="94" t="s">
        <v>58</v>
      </c>
      <c r="C37" s="76" t="s">
        <v>59</v>
      </c>
      <c r="D37" s="94">
        <v>3</v>
      </c>
      <c r="E37" s="94">
        <v>1</v>
      </c>
      <c r="F37" s="94">
        <v>2</v>
      </c>
      <c r="G37" s="94">
        <v>13</v>
      </c>
      <c r="H37" s="169"/>
      <c r="I37" s="170"/>
      <c r="J37" s="61" t="s">
        <v>69</v>
      </c>
      <c r="K37" s="45"/>
      <c r="L37" s="37"/>
    </row>
    <row r="38" spans="1:14" s="4" customFormat="1" ht="15" customHeight="1" thickBot="1">
      <c r="A38" s="76" t="s">
        <v>60</v>
      </c>
      <c r="B38" s="94" t="s">
        <v>61</v>
      </c>
      <c r="C38" s="76" t="s">
        <v>62</v>
      </c>
      <c r="D38" s="94">
        <v>2</v>
      </c>
      <c r="E38" s="94">
        <v>1</v>
      </c>
      <c r="F38" s="94">
        <v>2</v>
      </c>
      <c r="G38" s="94">
        <v>10</v>
      </c>
      <c r="H38" s="108"/>
      <c r="I38" s="58"/>
      <c r="J38" s="59"/>
      <c r="K38" s="33"/>
      <c r="L38" s="33"/>
    </row>
    <row r="39" spans="1:14" s="4" customFormat="1" ht="15" customHeight="1">
      <c r="A39" s="76" t="s">
        <v>63</v>
      </c>
      <c r="B39" s="94" t="s">
        <v>42</v>
      </c>
      <c r="C39" s="76" t="s">
        <v>64</v>
      </c>
      <c r="D39" s="94">
        <v>3</v>
      </c>
      <c r="E39" s="94">
        <v>1</v>
      </c>
      <c r="F39" s="94">
        <v>0</v>
      </c>
      <c r="G39" s="94">
        <v>11</v>
      </c>
      <c r="H39" s="102">
        <f>11+13+10+11+3+6</f>
        <v>54</v>
      </c>
      <c r="I39" s="12"/>
      <c r="J39" s="12"/>
      <c r="K39" s="11"/>
    </row>
    <row r="40" spans="1:14" s="4" customFormat="1" ht="15" customHeight="1">
      <c r="A40" s="76" t="s">
        <v>67</v>
      </c>
      <c r="B40" s="94" t="s">
        <v>44</v>
      </c>
      <c r="C40" s="76" t="s">
        <v>68</v>
      </c>
      <c r="D40" s="94">
        <v>0</v>
      </c>
      <c r="E40" s="94">
        <v>0</v>
      </c>
      <c r="F40" s="94">
        <v>3</v>
      </c>
      <c r="G40" s="94">
        <v>3</v>
      </c>
      <c r="H40" s="102"/>
      <c r="I40" s="12"/>
      <c r="J40" s="12"/>
      <c r="K40" s="11"/>
    </row>
    <row r="41" spans="1:14" s="4" customFormat="1" ht="15" customHeight="1">
      <c r="A41" s="76" t="s">
        <v>45</v>
      </c>
      <c r="B41" s="94" t="s">
        <v>46</v>
      </c>
      <c r="C41" s="76" t="s">
        <v>4</v>
      </c>
      <c r="D41" s="94">
        <v>1</v>
      </c>
      <c r="E41" s="94">
        <v>0</v>
      </c>
      <c r="F41" s="94">
        <v>3</v>
      </c>
      <c r="G41" s="94">
        <v>6</v>
      </c>
      <c r="H41" s="103"/>
      <c r="I41" s="10"/>
      <c r="J41" s="10"/>
      <c r="K41" s="9"/>
    </row>
    <row r="42" spans="1:14" s="4" customFormat="1" ht="15" customHeight="1">
      <c r="A42" s="76"/>
      <c r="B42" s="94"/>
      <c r="C42" s="81" t="s">
        <v>7</v>
      </c>
      <c r="D42" s="97">
        <f>SUM(D36:D41)</f>
        <v>12</v>
      </c>
      <c r="E42" s="97">
        <f t="shared" ref="E42:G42" si="0">SUM(E36:E41)</f>
        <v>4</v>
      </c>
      <c r="F42" s="97">
        <f t="shared" si="0"/>
        <v>10</v>
      </c>
      <c r="G42" s="97">
        <f t="shared" si="0"/>
        <v>54</v>
      </c>
      <c r="H42" s="103"/>
      <c r="I42" s="10"/>
      <c r="J42" s="10"/>
      <c r="K42" s="9"/>
    </row>
    <row r="43" spans="1:14" s="13" customFormat="1" ht="15" customHeight="1">
      <c r="A43" s="157"/>
      <c r="B43" s="157"/>
      <c r="C43" s="157"/>
      <c r="D43" s="157"/>
      <c r="E43" s="157"/>
      <c r="F43" s="157"/>
      <c r="G43" s="157"/>
      <c r="H43" s="104"/>
    </row>
    <row r="44" spans="1:14" s="13" customFormat="1" ht="15" customHeight="1">
      <c r="A44" s="95" t="s">
        <v>56</v>
      </c>
      <c r="B44" s="122" t="s">
        <v>190</v>
      </c>
      <c r="C44" s="122"/>
      <c r="D44" s="122"/>
      <c r="E44" s="122"/>
      <c r="F44" s="122"/>
      <c r="G44" s="122"/>
      <c r="H44" s="109"/>
      <c r="I44" s="47"/>
      <c r="J44" s="47"/>
      <c r="K44" s="48"/>
      <c r="L44" s="49"/>
    </row>
    <row r="45" spans="1:14" s="1" customFormat="1" ht="15" customHeight="1">
      <c r="A45" s="76" t="s">
        <v>51</v>
      </c>
      <c r="B45" s="94" t="s">
        <v>52</v>
      </c>
      <c r="C45" s="76" t="s">
        <v>70</v>
      </c>
      <c r="D45" s="94">
        <v>3</v>
      </c>
      <c r="E45" s="94">
        <v>1</v>
      </c>
      <c r="F45" s="94">
        <v>0</v>
      </c>
      <c r="G45" s="94">
        <v>11</v>
      </c>
      <c r="H45" s="110"/>
      <c r="I45" s="47"/>
      <c r="J45" s="47"/>
      <c r="K45" s="48"/>
      <c r="L45" s="49"/>
    </row>
    <row r="46" spans="1:14" s="13" customFormat="1" ht="15" customHeight="1">
      <c r="A46" s="76" t="s">
        <v>71</v>
      </c>
      <c r="B46" s="94" t="s">
        <v>72</v>
      </c>
      <c r="C46" s="76" t="s">
        <v>73</v>
      </c>
      <c r="D46" s="94">
        <v>3</v>
      </c>
      <c r="E46" s="94">
        <v>1</v>
      </c>
      <c r="F46" s="94">
        <v>0</v>
      </c>
      <c r="G46" s="94">
        <v>11</v>
      </c>
      <c r="H46" s="110"/>
      <c r="I46" s="47"/>
      <c r="J46" s="47"/>
      <c r="K46" s="49"/>
      <c r="L46" s="49"/>
    </row>
    <row r="47" spans="1:14" s="13" customFormat="1" ht="16.5" customHeight="1" thickBot="1">
      <c r="A47" s="76" t="s">
        <v>74</v>
      </c>
      <c r="B47" s="94" t="s">
        <v>75</v>
      </c>
      <c r="C47" s="76" t="s">
        <v>76</v>
      </c>
      <c r="D47" s="94">
        <v>3</v>
      </c>
      <c r="E47" s="94">
        <v>1</v>
      </c>
      <c r="F47" s="94">
        <v>2</v>
      </c>
      <c r="G47" s="94">
        <v>13</v>
      </c>
      <c r="H47" s="110">
        <f>11+11+13+13+3+8</f>
        <v>59</v>
      </c>
      <c r="I47" s="41"/>
      <c r="J47" s="41"/>
      <c r="K47" s="50"/>
      <c r="L47" s="42"/>
    </row>
    <row r="48" spans="1:14" s="13" customFormat="1" ht="16.5" customHeight="1" thickBot="1">
      <c r="A48" s="76" t="s">
        <v>77</v>
      </c>
      <c r="B48" s="94" t="s">
        <v>78</v>
      </c>
      <c r="C48" s="76" t="s">
        <v>79</v>
      </c>
      <c r="D48" s="94">
        <v>3</v>
      </c>
      <c r="E48" s="94">
        <v>1</v>
      </c>
      <c r="F48" s="94">
        <v>2</v>
      </c>
      <c r="G48" s="94">
        <v>13</v>
      </c>
      <c r="H48" s="110"/>
      <c r="I48" s="41"/>
      <c r="J48" s="41"/>
      <c r="K48" s="50"/>
      <c r="L48" s="42"/>
    </row>
    <row r="49" spans="1:14" s="19" customFormat="1" ht="15" customHeight="1" thickBot="1">
      <c r="A49" s="76" t="s">
        <v>47</v>
      </c>
      <c r="B49" s="94" t="s">
        <v>48</v>
      </c>
      <c r="C49" s="76" t="s">
        <v>80</v>
      </c>
      <c r="D49" s="94">
        <v>0</v>
      </c>
      <c r="E49" s="94">
        <v>0</v>
      </c>
      <c r="F49" s="94">
        <v>3</v>
      </c>
      <c r="G49" s="94">
        <v>3</v>
      </c>
      <c r="H49" s="110"/>
      <c r="I49" s="36"/>
      <c r="J49" s="32"/>
      <c r="K49" s="33"/>
      <c r="L49" s="32"/>
    </row>
    <row r="50" spans="1:14" s="13" customFormat="1" ht="15" customHeight="1" thickBot="1">
      <c r="A50" s="76" t="s">
        <v>81</v>
      </c>
      <c r="B50" s="94" t="s">
        <v>82</v>
      </c>
      <c r="C50" s="76" t="s">
        <v>83</v>
      </c>
      <c r="D50" s="120">
        <v>2</v>
      </c>
      <c r="E50" s="120">
        <v>1</v>
      </c>
      <c r="F50" s="120">
        <v>0</v>
      </c>
      <c r="G50" s="120">
        <v>8</v>
      </c>
      <c r="H50" s="111"/>
      <c r="I50" s="36"/>
      <c r="J50" s="32"/>
      <c r="K50" s="33"/>
      <c r="L50" s="33"/>
    </row>
    <row r="51" spans="1:14" s="13" customFormat="1" ht="15" customHeight="1" thickBot="1">
      <c r="A51" s="76" t="s">
        <v>49</v>
      </c>
      <c r="B51" s="94" t="s">
        <v>84</v>
      </c>
      <c r="C51" s="76" t="s">
        <v>197</v>
      </c>
      <c r="D51" s="120"/>
      <c r="E51" s="120"/>
      <c r="F51" s="120"/>
      <c r="G51" s="120">
        <v>8</v>
      </c>
      <c r="H51" s="111"/>
      <c r="I51" s="36"/>
      <c r="J51" s="32"/>
      <c r="K51" s="33"/>
      <c r="L51" s="33"/>
    </row>
    <row r="52" spans="1:14" s="1" customFormat="1" ht="15" customHeight="1">
      <c r="A52" s="76"/>
      <c r="B52" s="94"/>
      <c r="C52" s="81" t="s">
        <v>85</v>
      </c>
      <c r="D52" s="97">
        <f>SUM(D45:D51)</f>
        <v>14</v>
      </c>
      <c r="E52" s="97">
        <f t="shared" ref="E52:F52" si="1">SUM(E45:E51)</f>
        <v>5</v>
      </c>
      <c r="F52" s="97">
        <f t="shared" si="1"/>
        <v>7</v>
      </c>
      <c r="G52" s="97">
        <v>59</v>
      </c>
      <c r="H52" s="110"/>
      <c r="I52" s="38"/>
      <c r="J52" s="38"/>
      <c r="K52" s="65"/>
      <c r="L52" s="67"/>
    </row>
    <row r="53" spans="1:14" s="1" customFormat="1" ht="15" customHeight="1" thickBot="1">
      <c r="A53" s="166" t="s">
        <v>156</v>
      </c>
      <c r="B53" s="166"/>
      <c r="C53" s="166"/>
      <c r="D53" s="166"/>
      <c r="E53" s="166"/>
      <c r="F53" s="166"/>
      <c r="G53" s="166"/>
      <c r="H53" s="112"/>
      <c r="I53" s="32"/>
      <c r="J53" s="32"/>
      <c r="K53" s="33"/>
      <c r="L53" s="33"/>
    </row>
    <row r="54" spans="1:14" s="16" customFormat="1" ht="15" customHeight="1">
      <c r="A54" s="95" t="s">
        <v>56</v>
      </c>
      <c r="B54" s="122" t="s">
        <v>191</v>
      </c>
      <c r="C54" s="122"/>
      <c r="D54" s="122"/>
      <c r="E54" s="122"/>
      <c r="F54" s="122"/>
      <c r="G54" s="122"/>
      <c r="H54" s="104"/>
      <c r="I54" s="20"/>
      <c r="J54" s="20"/>
      <c r="K54" s="20"/>
      <c r="L54" s="20"/>
      <c r="M54" s="20"/>
      <c r="N54" s="20"/>
    </row>
    <row r="55" spans="1:14" s="4" customFormat="1" ht="15" customHeight="1">
      <c r="A55" s="76" t="s">
        <v>65</v>
      </c>
      <c r="B55" s="94" t="s">
        <v>43</v>
      </c>
      <c r="C55" s="76" t="s">
        <v>66</v>
      </c>
      <c r="D55" s="94">
        <v>3</v>
      </c>
      <c r="E55" s="94">
        <v>1</v>
      </c>
      <c r="F55" s="94">
        <v>2</v>
      </c>
      <c r="G55" s="94">
        <v>13</v>
      </c>
      <c r="H55" s="102"/>
      <c r="I55" s="12"/>
      <c r="J55" s="12"/>
      <c r="K55" s="11"/>
    </row>
    <row r="56" spans="1:14" s="1" customFormat="1" ht="15" customHeight="1">
      <c r="A56" s="76" t="s">
        <v>86</v>
      </c>
      <c r="B56" s="94" t="s">
        <v>87</v>
      </c>
      <c r="C56" s="76" t="s">
        <v>88</v>
      </c>
      <c r="D56" s="94">
        <v>3</v>
      </c>
      <c r="E56" s="94">
        <v>1</v>
      </c>
      <c r="F56" s="94">
        <v>0</v>
      </c>
      <c r="G56" s="94">
        <v>11</v>
      </c>
      <c r="H56" s="110"/>
    </row>
    <row r="57" spans="1:14" s="1" customFormat="1" ht="15" customHeight="1">
      <c r="A57" s="76" t="s">
        <v>89</v>
      </c>
      <c r="B57" s="94" t="s">
        <v>90</v>
      </c>
      <c r="C57" s="76" t="s">
        <v>91</v>
      </c>
      <c r="D57" s="94">
        <v>3</v>
      </c>
      <c r="E57" s="94">
        <v>0</v>
      </c>
      <c r="F57" s="94">
        <v>2</v>
      </c>
      <c r="G57" s="94">
        <v>11</v>
      </c>
      <c r="H57" s="110">
        <f>13+11+11+13+5+8</f>
        <v>61</v>
      </c>
    </row>
    <row r="58" spans="1:14" s="1" customFormat="1" ht="15" customHeight="1">
      <c r="A58" s="76" t="s">
        <v>225</v>
      </c>
      <c r="B58" s="94" t="s">
        <v>224</v>
      </c>
      <c r="C58" s="76" t="s">
        <v>92</v>
      </c>
      <c r="D58" s="94">
        <v>3</v>
      </c>
      <c r="E58" s="94">
        <v>1</v>
      </c>
      <c r="F58" s="94">
        <v>2</v>
      </c>
      <c r="G58" s="94">
        <v>13</v>
      </c>
      <c r="H58" s="110"/>
    </row>
    <row r="59" spans="1:14" s="1" customFormat="1" ht="15" customHeight="1">
      <c r="A59" s="76" t="s">
        <v>226</v>
      </c>
      <c r="B59" s="94" t="s">
        <v>227</v>
      </c>
      <c r="C59" s="76" t="s">
        <v>38</v>
      </c>
      <c r="D59" s="94">
        <v>0</v>
      </c>
      <c r="E59" s="94">
        <v>0</v>
      </c>
      <c r="F59" s="94">
        <v>5</v>
      </c>
      <c r="G59" s="94">
        <v>5</v>
      </c>
      <c r="H59" s="110"/>
      <c r="I59" s="152"/>
      <c r="J59" s="152"/>
    </row>
    <row r="60" spans="1:14" s="1" customFormat="1" ht="15" customHeight="1">
      <c r="A60" s="76" t="s">
        <v>95</v>
      </c>
      <c r="B60" s="94" t="s">
        <v>96</v>
      </c>
      <c r="C60" s="76" t="s">
        <v>198</v>
      </c>
      <c r="D60" s="120">
        <v>2</v>
      </c>
      <c r="E60" s="120">
        <v>1</v>
      </c>
      <c r="F60" s="120">
        <v>0</v>
      </c>
      <c r="G60" s="120">
        <v>8</v>
      </c>
      <c r="H60" s="111"/>
      <c r="I60" s="152"/>
      <c r="J60" s="152"/>
    </row>
    <row r="61" spans="1:14" s="3" customFormat="1" ht="15" customHeight="1">
      <c r="A61" s="76" t="s">
        <v>97</v>
      </c>
      <c r="B61" s="94" t="s">
        <v>98</v>
      </c>
      <c r="C61" s="76" t="s">
        <v>199</v>
      </c>
      <c r="D61" s="120"/>
      <c r="E61" s="120"/>
      <c r="F61" s="120"/>
      <c r="G61" s="120">
        <v>8</v>
      </c>
      <c r="H61" s="111"/>
      <c r="I61" s="152"/>
      <c r="J61" s="152"/>
    </row>
    <row r="62" spans="1:14" ht="18" customHeight="1">
      <c r="A62" s="76"/>
      <c r="B62" s="94"/>
      <c r="C62" s="81" t="s">
        <v>39</v>
      </c>
      <c r="D62" s="97">
        <f>SUM(D55:D61)</f>
        <v>14</v>
      </c>
      <c r="E62" s="97">
        <f t="shared" ref="E62:F62" si="2">SUM(E55:E61)</f>
        <v>4</v>
      </c>
      <c r="F62" s="97">
        <f t="shared" si="2"/>
        <v>11</v>
      </c>
      <c r="G62" s="97">
        <v>61</v>
      </c>
      <c r="H62" s="111"/>
      <c r="I62" s="152"/>
      <c r="J62" s="152"/>
    </row>
    <row r="63" spans="1:14" s="14" customFormat="1" ht="15" customHeight="1" thickBot="1">
      <c r="A63" s="159" t="s">
        <v>228</v>
      </c>
      <c r="B63" s="159"/>
      <c r="C63" s="159"/>
      <c r="D63" s="159"/>
      <c r="E63" s="159"/>
      <c r="F63" s="159"/>
      <c r="G63" s="159"/>
      <c r="H63" s="113"/>
      <c r="I63" s="62"/>
      <c r="J63" s="62"/>
      <c r="K63" s="62"/>
      <c r="L63" s="62"/>
      <c r="M63" s="62"/>
      <c r="N63" s="62"/>
    </row>
    <row r="64" spans="1:14" s="1" customFormat="1" ht="16.5" customHeight="1">
      <c r="A64" s="95" t="s">
        <v>56</v>
      </c>
      <c r="B64" s="122" t="s">
        <v>192</v>
      </c>
      <c r="C64" s="122"/>
      <c r="D64" s="122"/>
      <c r="E64" s="122"/>
      <c r="F64" s="122"/>
      <c r="G64" s="122"/>
      <c r="H64" s="153"/>
      <c r="I64" s="155"/>
      <c r="J64" s="155"/>
      <c r="K64" s="167"/>
      <c r="L64" s="150"/>
    </row>
    <row r="65" spans="1:14" s="1" customFormat="1" ht="15" customHeight="1" thickBot="1">
      <c r="A65" s="76" t="s">
        <v>99</v>
      </c>
      <c r="B65" s="94" t="s">
        <v>100</v>
      </c>
      <c r="C65" s="76" t="s">
        <v>50</v>
      </c>
      <c r="D65" s="94">
        <v>3</v>
      </c>
      <c r="E65" s="94">
        <v>1</v>
      </c>
      <c r="F65" s="94">
        <v>0</v>
      </c>
      <c r="G65" s="94">
        <v>11</v>
      </c>
      <c r="H65" s="154"/>
      <c r="I65" s="156"/>
      <c r="J65" s="156"/>
      <c r="K65" s="168"/>
      <c r="L65" s="151"/>
    </row>
    <row r="66" spans="1:14" ht="15" customHeight="1">
      <c r="A66" s="76" t="s">
        <v>101</v>
      </c>
      <c r="B66" s="94" t="s">
        <v>102</v>
      </c>
      <c r="C66" s="76" t="s">
        <v>103</v>
      </c>
      <c r="D66" s="94">
        <v>3</v>
      </c>
      <c r="E66" s="94">
        <v>1</v>
      </c>
      <c r="F66" s="94">
        <v>2</v>
      </c>
      <c r="G66" s="94">
        <v>13</v>
      </c>
      <c r="H66" s="114"/>
      <c r="I66" s="71"/>
      <c r="J66" s="76"/>
      <c r="K66" s="71"/>
      <c r="L66" s="71"/>
      <c r="M66" s="71"/>
      <c r="N66" s="71"/>
    </row>
    <row r="67" spans="1:14" s="1" customFormat="1" ht="15" customHeight="1" thickBot="1">
      <c r="A67" s="76" t="s">
        <v>104</v>
      </c>
      <c r="B67" s="94" t="s">
        <v>105</v>
      </c>
      <c r="C67" s="76" t="s">
        <v>106</v>
      </c>
      <c r="D67" s="94">
        <v>3</v>
      </c>
      <c r="E67" s="94">
        <v>1</v>
      </c>
      <c r="F67" s="94">
        <v>2</v>
      </c>
      <c r="G67" s="94">
        <v>13</v>
      </c>
      <c r="H67" s="112">
        <f>11+13+13+13+5+5</f>
        <v>60</v>
      </c>
      <c r="I67" s="52"/>
      <c r="J67" s="40"/>
      <c r="K67" s="53"/>
      <c r="L67" s="53"/>
    </row>
    <row r="68" spans="1:14" s="1" customFormat="1" ht="15" customHeight="1" thickBot="1">
      <c r="A68" s="76" t="s">
        <v>107</v>
      </c>
      <c r="B68" s="94" t="s">
        <v>108</v>
      </c>
      <c r="C68" s="76" t="s">
        <v>109</v>
      </c>
      <c r="D68" s="94">
        <v>3</v>
      </c>
      <c r="E68" s="94">
        <v>1</v>
      </c>
      <c r="F68" s="94">
        <v>2</v>
      </c>
      <c r="G68" s="94">
        <v>13</v>
      </c>
      <c r="H68" s="112"/>
      <c r="I68" s="44"/>
      <c r="J68" s="35"/>
      <c r="K68" s="46"/>
      <c r="L68" s="46"/>
    </row>
    <row r="69" spans="1:14" s="1" customFormat="1" ht="15" customHeight="1" thickBot="1">
      <c r="A69" s="76" t="s">
        <v>229</v>
      </c>
      <c r="B69" s="94" t="s">
        <v>93</v>
      </c>
      <c r="C69" s="76" t="s">
        <v>94</v>
      </c>
      <c r="D69" s="94">
        <v>0</v>
      </c>
      <c r="E69" s="94">
        <v>1</v>
      </c>
      <c r="F69" s="94">
        <v>3</v>
      </c>
      <c r="G69" s="94">
        <v>5</v>
      </c>
      <c r="H69" s="112"/>
      <c r="I69" s="35"/>
      <c r="J69" s="35"/>
      <c r="K69" s="46"/>
      <c r="L69" s="46"/>
      <c r="M69" s="17"/>
      <c r="N69" s="17"/>
    </row>
    <row r="70" spans="1:14" s="1" customFormat="1" ht="15" customHeight="1">
      <c r="A70" s="76" t="s">
        <v>110</v>
      </c>
      <c r="B70" s="94" t="s">
        <v>111</v>
      </c>
      <c r="C70" s="76" t="s">
        <v>112</v>
      </c>
      <c r="D70" s="94">
        <v>1</v>
      </c>
      <c r="E70" s="94">
        <v>1</v>
      </c>
      <c r="F70" s="94">
        <v>0</v>
      </c>
      <c r="G70" s="94">
        <v>5</v>
      </c>
      <c r="H70" s="115"/>
      <c r="I70" s="43"/>
      <c r="J70" s="43"/>
      <c r="K70" s="51"/>
      <c r="L70" s="51"/>
      <c r="M70" s="17"/>
      <c r="N70" s="17"/>
    </row>
    <row r="71" spans="1:14" s="1" customFormat="1" ht="15" customHeight="1">
      <c r="A71" s="76"/>
      <c r="B71" s="94"/>
      <c r="C71" s="81" t="s">
        <v>113</v>
      </c>
      <c r="D71" s="97">
        <f>SUM(D65:D70)</f>
        <v>13</v>
      </c>
      <c r="E71" s="97">
        <f t="shared" ref="E71:G71" si="3">SUM(E65:E70)</f>
        <v>6</v>
      </c>
      <c r="F71" s="97">
        <f t="shared" si="3"/>
        <v>9</v>
      </c>
      <c r="G71" s="97">
        <f t="shared" si="3"/>
        <v>60</v>
      </c>
      <c r="H71" s="115"/>
      <c r="I71" s="43"/>
      <c r="J71" s="43"/>
      <c r="K71" s="51"/>
      <c r="L71" s="51"/>
      <c r="M71" s="17"/>
      <c r="N71" s="17"/>
    </row>
    <row r="72" spans="1:14" s="1" customFormat="1" ht="15" customHeight="1">
      <c r="A72" s="95" t="s">
        <v>56</v>
      </c>
      <c r="B72" s="122" t="s">
        <v>193</v>
      </c>
      <c r="C72" s="122"/>
      <c r="D72" s="122"/>
      <c r="E72" s="122"/>
      <c r="F72" s="122"/>
      <c r="G72" s="122"/>
      <c r="H72" s="104"/>
    </row>
    <row r="73" spans="1:14" s="1" customFormat="1" ht="15" customHeight="1">
      <c r="A73" s="76" t="s">
        <v>114</v>
      </c>
      <c r="B73" s="94" t="s">
        <v>115</v>
      </c>
      <c r="C73" s="76" t="s">
        <v>230</v>
      </c>
      <c r="D73" s="94">
        <v>3</v>
      </c>
      <c r="E73" s="94">
        <v>0</v>
      </c>
      <c r="F73" s="94">
        <v>2</v>
      </c>
      <c r="G73" s="94">
        <v>11</v>
      </c>
      <c r="H73" s="104"/>
    </row>
    <row r="74" spans="1:14" s="1" customFormat="1" ht="12.75">
      <c r="A74" s="76" t="s">
        <v>116</v>
      </c>
      <c r="B74" s="94" t="s">
        <v>117</v>
      </c>
      <c r="C74" s="76" t="s">
        <v>118</v>
      </c>
      <c r="D74" s="94">
        <v>3</v>
      </c>
      <c r="E74" s="94">
        <v>1</v>
      </c>
      <c r="F74" s="94">
        <v>2</v>
      </c>
      <c r="G74" s="94">
        <v>13</v>
      </c>
      <c r="H74" s="104"/>
    </row>
    <row r="75" spans="1:14" s="1" customFormat="1" ht="15" customHeight="1">
      <c r="A75" s="76" t="s">
        <v>119</v>
      </c>
      <c r="B75" s="94" t="s">
        <v>120</v>
      </c>
      <c r="C75" s="76" t="s">
        <v>121</v>
      </c>
      <c r="D75" s="94">
        <v>3</v>
      </c>
      <c r="E75" s="94">
        <v>1</v>
      </c>
      <c r="F75" s="94">
        <v>2</v>
      </c>
      <c r="G75" s="94">
        <v>13</v>
      </c>
      <c r="H75" s="164"/>
      <c r="I75" s="164"/>
      <c r="J75" s="164"/>
      <c r="K75" s="164"/>
      <c r="L75" s="164"/>
      <c r="M75" s="164"/>
      <c r="N75" s="165"/>
    </row>
    <row r="76" spans="1:14" s="1" customFormat="1" ht="15" customHeight="1">
      <c r="A76" s="76" t="s">
        <v>179</v>
      </c>
      <c r="B76" s="94" t="s">
        <v>178</v>
      </c>
      <c r="C76" s="76" t="s">
        <v>177</v>
      </c>
      <c r="D76" s="94">
        <v>3</v>
      </c>
      <c r="E76" s="94">
        <v>0</v>
      </c>
      <c r="F76" s="94">
        <v>0</v>
      </c>
      <c r="G76" s="94">
        <v>9</v>
      </c>
      <c r="H76" s="116">
        <f>11+13+13+9+9</f>
        <v>55</v>
      </c>
      <c r="I76" s="21"/>
      <c r="J76" s="21"/>
      <c r="K76" s="21"/>
      <c r="L76" s="21"/>
      <c r="M76" s="21"/>
      <c r="N76" s="21"/>
    </row>
    <row r="77" spans="1:14" s="1" customFormat="1" ht="15" customHeight="1">
      <c r="A77" s="76" t="s">
        <v>54</v>
      </c>
      <c r="B77" s="94" t="s">
        <v>54</v>
      </c>
      <c r="C77" s="83" t="s">
        <v>175</v>
      </c>
      <c r="D77" s="94">
        <v>3</v>
      </c>
      <c r="E77" s="94">
        <v>0</v>
      </c>
      <c r="F77" s="94">
        <v>0</v>
      </c>
      <c r="G77" s="94">
        <v>9</v>
      </c>
      <c r="H77" s="116"/>
      <c r="I77" s="21"/>
      <c r="J77" s="21"/>
      <c r="K77" s="21"/>
      <c r="L77" s="21"/>
      <c r="M77" s="21"/>
      <c r="N77" s="21"/>
    </row>
    <row r="78" spans="1:14" s="1" customFormat="1" ht="15" customHeight="1">
      <c r="A78" s="84"/>
      <c r="B78" s="97"/>
      <c r="C78" s="81" t="s">
        <v>69</v>
      </c>
      <c r="D78" s="97">
        <f>SUM(D73:D77)</f>
        <v>15</v>
      </c>
      <c r="E78" s="97">
        <f t="shared" ref="E78:G78" si="4">SUM(E73:E77)</f>
        <v>2</v>
      </c>
      <c r="F78" s="97">
        <f t="shared" si="4"/>
        <v>6</v>
      </c>
      <c r="G78" s="97">
        <f t="shared" si="4"/>
        <v>55</v>
      </c>
      <c r="H78" s="117"/>
      <c r="I78" s="22"/>
      <c r="J78" s="22"/>
      <c r="K78" s="22"/>
      <c r="L78" s="22"/>
      <c r="M78" s="22"/>
      <c r="N78" s="22"/>
    </row>
    <row r="79" spans="1:14" s="1" customFormat="1" ht="15" customHeight="1">
      <c r="A79" s="76" t="s">
        <v>164</v>
      </c>
      <c r="B79" s="94" t="s">
        <v>165</v>
      </c>
      <c r="C79" s="76" t="s">
        <v>163</v>
      </c>
      <c r="D79" s="94">
        <v>0</v>
      </c>
      <c r="E79" s="94">
        <v>0</v>
      </c>
      <c r="F79" s="94">
        <v>10</v>
      </c>
      <c r="G79" s="94">
        <v>10</v>
      </c>
      <c r="H79" s="116"/>
      <c r="I79" s="21"/>
      <c r="J79" s="21"/>
      <c r="K79" s="21"/>
      <c r="L79" s="21"/>
      <c r="M79" s="21"/>
      <c r="N79" s="21"/>
    </row>
    <row r="80" spans="1:14" s="1" customFormat="1" ht="15" customHeight="1">
      <c r="A80" s="144" t="s">
        <v>176</v>
      </c>
      <c r="B80" s="145"/>
      <c r="C80" s="145"/>
      <c r="D80" s="145"/>
      <c r="E80" s="145"/>
      <c r="F80" s="145"/>
      <c r="G80" s="146"/>
      <c r="H80" s="116"/>
      <c r="I80" s="31"/>
      <c r="J80" s="31"/>
      <c r="K80" s="31"/>
      <c r="L80" s="31"/>
      <c r="M80" s="31"/>
      <c r="N80" s="31"/>
    </row>
    <row r="81" spans="1:14" s="1" customFormat="1" ht="15" customHeight="1">
      <c r="A81" s="147"/>
      <c r="B81" s="148"/>
      <c r="C81" s="148"/>
      <c r="D81" s="148"/>
      <c r="E81" s="148"/>
      <c r="F81" s="148"/>
      <c r="G81" s="149"/>
      <c r="H81" s="116"/>
      <c r="I81" s="31"/>
      <c r="J81" s="31"/>
      <c r="K81" s="31"/>
      <c r="L81" s="31"/>
      <c r="M81" s="31"/>
      <c r="N81" s="31"/>
    </row>
    <row r="82" spans="1:14" s="16" customFormat="1" ht="15" customHeight="1">
      <c r="A82" s="95" t="s">
        <v>56</v>
      </c>
      <c r="B82" s="122" t="s">
        <v>194</v>
      </c>
      <c r="C82" s="122"/>
      <c r="D82" s="122"/>
      <c r="E82" s="122"/>
      <c r="F82" s="122"/>
      <c r="G82" s="122"/>
      <c r="H82" s="104"/>
      <c r="I82" s="20"/>
      <c r="J82" s="20"/>
      <c r="K82" s="20"/>
      <c r="L82" s="20"/>
      <c r="M82" s="20"/>
      <c r="N82" s="20"/>
    </row>
    <row r="83" spans="1:14" s="1" customFormat="1" ht="15" customHeight="1">
      <c r="A83" s="85" t="s">
        <v>122</v>
      </c>
      <c r="B83" s="69" t="s">
        <v>123</v>
      </c>
      <c r="C83" s="82" t="s">
        <v>124</v>
      </c>
      <c r="D83" s="69">
        <v>3</v>
      </c>
      <c r="E83" s="86">
        <v>0</v>
      </c>
      <c r="F83" s="86">
        <v>2</v>
      </c>
      <c r="G83" s="69">
        <v>11</v>
      </c>
      <c r="H83" s="100"/>
      <c r="I83" s="23"/>
      <c r="J83" s="23"/>
      <c r="K83" s="158"/>
      <c r="L83" s="158"/>
      <c r="M83" s="158"/>
      <c r="N83" s="23"/>
    </row>
    <row r="84" spans="1:14" s="1" customFormat="1" ht="15" customHeight="1">
      <c r="A84" s="85" t="s">
        <v>125</v>
      </c>
      <c r="B84" s="69" t="s">
        <v>126</v>
      </c>
      <c r="C84" s="76" t="s">
        <v>127</v>
      </c>
      <c r="D84" s="69">
        <v>3</v>
      </c>
      <c r="E84" s="86">
        <v>0</v>
      </c>
      <c r="F84" s="86">
        <v>2</v>
      </c>
      <c r="G84" s="69">
        <v>11</v>
      </c>
      <c r="H84" s="117"/>
      <c r="I84" s="26"/>
      <c r="J84" s="26"/>
      <c r="K84" s="27"/>
      <c r="L84" s="27"/>
      <c r="M84" s="27"/>
      <c r="N84" s="27"/>
    </row>
    <row r="85" spans="1:14" s="17" customFormat="1" ht="15" customHeight="1">
      <c r="A85" s="17" t="s">
        <v>180</v>
      </c>
      <c r="B85" s="173" t="s">
        <v>180</v>
      </c>
      <c r="C85" s="17" t="s">
        <v>200</v>
      </c>
      <c r="D85" s="174">
        <v>3</v>
      </c>
      <c r="E85" s="174">
        <v>1</v>
      </c>
      <c r="F85" s="174">
        <v>0</v>
      </c>
      <c r="G85" s="174">
        <v>11</v>
      </c>
      <c r="H85" s="175"/>
      <c r="I85" s="176"/>
      <c r="J85" s="177"/>
      <c r="K85" s="178"/>
      <c r="L85" s="178"/>
      <c r="M85" s="178"/>
      <c r="N85" s="178"/>
    </row>
    <row r="86" spans="1:14" ht="15" customHeight="1">
      <c r="A86" s="85" t="s">
        <v>181</v>
      </c>
      <c r="B86" s="69" t="s">
        <v>181</v>
      </c>
      <c r="C86" s="82" t="s">
        <v>182</v>
      </c>
      <c r="D86" s="69">
        <v>3</v>
      </c>
      <c r="E86" s="86">
        <v>0</v>
      </c>
      <c r="F86" s="86">
        <v>0</v>
      </c>
      <c r="G86" s="69">
        <v>9</v>
      </c>
      <c r="H86" s="117">
        <f>11+11+11+9+10+9</f>
        <v>61</v>
      </c>
      <c r="I86" s="24"/>
      <c r="J86" s="28"/>
      <c r="K86" s="25"/>
      <c r="L86" s="25"/>
      <c r="M86" s="25"/>
      <c r="N86" s="25"/>
    </row>
    <row r="87" spans="1:14" ht="15" customHeight="1">
      <c r="A87" s="85" t="s">
        <v>25</v>
      </c>
      <c r="B87" s="69" t="s">
        <v>135</v>
      </c>
      <c r="C87" s="76" t="s">
        <v>136</v>
      </c>
      <c r="D87" s="69">
        <v>0</v>
      </c>
      <c r="E87" s="86">
        <v>0</v>
      </c>
      <c r="F87" s="86">
        <v>10</v>
      </c>
      <c r="G87" s="69">
        <v>10</v>
      </c>
      <c r="H87" s="117"/>
      <c r="I87" s="24"/>
      <c r="J87" s="28"/>
      <c r="K87" s="25"/>
      <c r="L87" s="25"/>
      <c r="M87" s="25"/>
      <c r="N87" s="25"/>
    </row>
    <row r="88" spans="1:14" ht="15" customHeight="1">
      <c r="A88" s="85" t="s">
        <v>54</v>
      </c>
      <c r="B88" s="69" t="s">
        <v>54</v>
      </c>
      <c r="C88" s="83" t="s">
        <v>175</v>
      </c>
      <c r="D88" s="69">
        <v>3</v>
      </c>
      <c r="E88" s="86">
        <v>0</v>
      </c>
      <c r="F88" s="86">
        <v>0</v>
      </c>
      <c r="G88" s="69">
        <v>9</v>
      </c>
      <c r="H88" s="117"/>
      <c r="I88" s="24"/>
      <c r="J88" s="28"/>
      <c r="K88" s="25"/>
      <c r="L88" s="25"/>
      <c r="M88" s="25"/>
      <c r="N88" s="25"/>
    </row>
    <row r="89" spans="1:14" ht="15" customHeight="1">
      <c r="A89" s="85"/>
      <c r="B89" s="69"/>
      <c r="C89" s="81" t="s">
        <v>39</v>
      </c>
      <c r="D89" s="87">
        <f>SUM(D83:D88)</f>
        <v>15</v>
      </c>
      <c r="E89" s="88">
        <v>1</v>
      </c>
      <c r="F89" s="88">
        <v>14</v>
      </c>
      <c r="G89" s="87">
        <v>61</v>
      </c>
      <c r="H89" s="117"/>
      <c r="I89" s="24"/>
      <c r="J89" s="28"/>
      <c r="K89" s="25"/>
      <c r="L89" s="25"/>
      <c r="M89" s="25"/>
      <c r="N89" s="25"/>
    </row>
    <row r="90" spans="1:14" ht="24">
      <c r="A90" s="85" t="s">
        <v>168</v>
      </c>
      <c r="B90" s="86" t="s">
        <v>169</v>
      </c>
      <c r="C90" s="82" t="s">
        <v>163</v>
      </c>
      <c r="D90" s="69">
        <v>0</v>
      </c>
      <c r="E90" s="86">
        <v>0</v>
      </c>
      <c r="F90" s="86">
        <v>10</v>
      </c>
      <c r="G90" s="87">
        <v>10</v>
      </c>
      <c r="H90" s="117"/>
      <c r="I90" s="24"/>
      <c r="J90" s="28"/>
      <c r="K90" s="25"/>
      <c r="L90" s="25"/>
      <c r="M90" s="25"/>
      <c r="N90" s="25"/>
    </row>
    <row r="91" spans="1:14" ht="15" customHeight="1">
      <c r="A91" s="144" t="s">
        <v>176</v>
      </c>
      <c r="B91" s="145"/>
      <c r="C91" s="145"/>
      <c r="D91" s="145"/>
      <c r="E91" s="145"/>
      <c r="F91" s="145"/>
      <c r="G91" s="146"/>
      <c r="H91" s="117"/>
      <c r="I91" s="24"/>
      <c r="J91" s="28"/>
      <c r="K91" s="25"/>
      <c r="L91" s="25"/>
      <c r="M91" s="25"/>
      <c r="N91" s="25"/>
    </row>
    <row r="92" spans="1:14" ht="15" customHeight="1">
      <c r="A92" s="147"/>
      <c r="B92" s="148"/>
      <c r="C92" s="148"/>
      <c r="D92" s="148"/>
      <c r="E92" s="148"/>
      <c r="F92" s="148"/>
      <c r="G92" s="149"/>
      <c r="H92" s="117"/>
      <c r="I92" s="24"/>
      <c r="J92" s="28"/>
      <c r="K92" s="25"/>
      <c r="L92" s="25"/>
      <c r="M92" s="25"/>
      <c r="N92" s="25"/>
    </row>
    <row r="93" spans="1:14" ht="15" customHeight="1">
      <c r="A93" s="124" t="s">
        <v>166</v>
      </c>
      <c r="B93" s="127"/>
      <c r="C93" s="127"/>
      <c r="D93" s="127"/>
      <c r="E93" s="127"/>
      <c r="F93" s="127"/>
      <c r="G93" s="128"/>
      <c r="H93" s="117"/>
      <c r="I93" s="24"/>
      <c r="J93" s="28"/>
      <c r="K93" s="25"/>
      <c r="L93" s="25"/>
      <c r="M93" s="25"/>
      <c r="N93" s="25"/>
    </row>
    <row r="94" spans="1:14" ht="15" customHeight="1">
      <c r="A94" s="85" t="s">
        <v>231</v>
      </c>
      <c r="B94" s="69" t="s">
        <v>128</v>
      </c>
      <c r="C94" s="82" t="s">
        <v>129</v>
      </c>
      <c r="D94" s="69">
        <v>3</v>
      </c>
      <c r="E94" s="86">
        <v>0</v>
      </c>
      <c r="F94" s="86">
        <v>0</v>
      </c>
      <c r="G94" s="69">
        <v>9</v>
      </c>
      <c r="H94" s="117"/>
      <c r="I94" s="24"/>
      <c r="J94" s="28"/>
      <c r="K94" s="25"/>
      <c r="L94" s="25"/>
      <c r="M94" s="25"/>
      <c r="N94" s="25"/>
    </row>
    <row r="95" spans="1:14" ht="15" customHeight="1">
      <c r="A95" s="85" t="s">
        <v>232</v>
      </c>
      <c r="B95" s="69" t="s">
        <v>130</v>
      </c>
      <c r="C95" s="82" t="s">
        <v>131</v>
      </c>
      <c r="D95" s="69">
        <v>3</v>
      </c>
      <c r="E95" s="86">
        <v>0</v>
      </c>
      <c r="F95" s="86">
        <v>0</v>
      </c>
      <c r="G95" s="69">
        <v>9</v>
      </c>
      <c r="H95" s="117"/>
      <c r="I95" s="24"/>
      <c r="J95" s="28"/>
      <c r="K95" s="25"/>
      <c r="L95" s="25"/>
      <c r="M95" s="25"/>
      <c r="N95" s="25"/>
    </row>
    <row r="96" spans="1:14" ht="15" customHeight="1">
      <c r="A96" s="85" t="s">
        <v>233</v>
      </c>
      <c r="B96" s="69" t="s">
        <v>132</v>
      </c>
      <c r="C96" s="82" t="s">
        <v>53</v>
      </c>
      <c r="D96" s="69">
        <v>3</v>
      </c>
      <c r="E96" s="86">
        <v>0</v>
      </c>
      <c r="F96" s="86">
        <v>0</v>
      </c>
      <c r="G96" s="69">
        <v>9</v>
      </c>
      <c r="H96" s="117"/>
      <c r="I96" s="24"/>
      <c r="J96" s="28"/>
      <c r="K96" s="25"/>
      <c r="L96" s="25"/>
      <c r="M96" s="25"/>
      <c r="N96" s="25"/>
    </row>
    <row r="97" spans="1:14" ht="15" customHeight="1">
      <c r="A97" s="85" t="s">
        <v>234</v>
      </c>
      <c r="B97" s="69" t="s">
        <v>133</v>
      </c>
      <c r="C97" s="82" t="s">
        <v>134</v>
      </c>
      <c r="D97" s="69">
        <v>3</v>
      </c>
      <c r="E97" s="86">
        <v>0</v>
      </c>
      <c r="F97" s="86">
        <v>0</v>
      </c>
      <c r="G97" s="69">
        <v>9</v>
      </c>
      <c r="H97" s="117"/>
      <c r="I97" s="24"/>
      <c r="J97" s="28"/>
      <c r="K97" s="25"/>
      <c r="L97" s="25"/>
      <c r="M97" s="25"/>
      <c r="N97" s="25"/>
    </row>
    <row r="98" spans="1:14" ht="15" customHeight="1">
      <c r="A98" s="129"/>
      <c r="B98" s="130"/>
      <c r="C98" s="130"/>
      <c r="D98" s="130"/>
      <c r="E98" s="130"/>
      <c r="F98" s="130"/>
      <c r="G98" s="131"/>
      <c r="H98" s="117"/>
      <c r="I98" s="24"/>
      <c r="J98" s="28"/>
      <c r="K98" s="25"/>
      <c r="L98" s="25"/>
      <c r="M98" s="25"/>
      <c r="N98" s="25"/>
    </row>
    <row r="99" spans="1:14" ht="15" customHeight="1">
      <c r="A99" s="124" t="s">
        <v>201</v>
      </c>
      <c r="B99" s="125"/>
      <c r="C99" s="125"/>
      <c r="D99" s="125"/>
      <c r="E99" s="125"/>
      <c r="F99" s="125"/>
      <c r="G99" s="126"/>
      <c r="H99" s="117"/>
      <c r="I99" s="24"/>
      <c r="J99" s="28"/>
      <c r="K99" s="25"/>
      <c r="L99" s="25"/>
      <c r="M99" s="25"/>
      <c r="N99" s="25"/>
    </row>
    <row r="100" spans="1:14" ht="15" customHeight="1">
      <c r="A100" s="85" t="s">
        <v>235</v>
      </c>
      <c r="B100" s="69" t="s">
        <v>137</v>
      </c>
      <c r="C100" s="76" t="s">
        <v>138</v>
      </c>
      <c r="D100" s="69">
        <v>0</v>
      </c>
      <c r="E100" s="86">
        <v>0</v>
      </c>
      <c r="F100" s="86">
        <v>5</v>
      </c>
      <c r="G100" s="69">
        <v>5</v>
      </c>
      <c r="H100" s="117"/>
      <c r="I100" s="24"/>
      <c r="J100" s="28"/>
      <c r="K100" s="25"/>
      <c r="L100" s="25"/>
      <c r="M100" s="25"/>
      <c r="N100" s="25"/>
    </row>
    <row r="101" spans="1:14" s="1" customFormat="1" ht="15" customHeight="1">
      <c r="A101" s="85"/>
      <c r="B101" s="69"/>
      <c r="C101" s="81" t="s">
        <v>69</v>
      </c>
      <c r="D101" s="87">
        <v>0</v>
      </c>
      <c r="E101" s="88">
        <v>0</v>
      </c>
      <c r="F101" s="88">
        <v>5</v>
      </c>
      <c r="G101" s="87">
        <v>5</v>
      </c>
      <c r="H101" s="104"/>
    </row>
    <row r="102" spans="1:14" s="1" customFormat="1" ht="15" customHeight="1">
      <c r="A102" s="160"/>
      <c r="B102" s="160"/>
      <c r="C102" s="160"/>
      <c r="D102" s="160"/>
      <c r="E102" s="160"/>
      <c r="F102" s="160"/>
      <c r="G102" s="160"/>
      <c r="H102" s="104"/>
    </row>
    <row r="103" spans="1:14" s="1" customFormat="1" ht="15" customHeight="1">
      <c r="A103" s="95" t="s">
        <v>56</v>
      </c>
      <c r="B103" s="122" t="s">
        <v>195</v>
      </c>
      <c r="C103" s="122"/>
      <c r="D103" s="122"/>
      <c r="E103" s="122"/>
      <c r="F103" s="122"/>
      <c r="G103" s="122"/>
      <c r="H103" s="104"/>
    </row>
    <row r="104" spans="1:14" ht="15" customHeight="1">
      <c r="A104" s="82" t="s">
        <v>202</v>
      </c>
      <c r="B104" s="94" t="s">
        <v>203</v>
      </c>
      <c r="C104" s="85" t="s">
        <v>204</v>
      </c>
      <c r="D104" s="69">
        <v>0</v>
      </c>
      <c r="E104" s="69">
        <v>0</v>
      </c>
      <c r="F104" s="69">
        <v>8</v>
      </c>
      <c r="G104" s="69">
        <v>8</v>
      </c>
      <c r="H104" s="106"/>
    </row>
    <row r="105" spans="1:14" s="1" customFormat="1" ht="15" customHeight="1">
      <c r="A105" s="82" t="s">
        <v>183</v>
      </c>
      <c r="B105" s="94" t="s">
        <v>183</v>
      </c>
      <c r="C105" s="85" t="s">
        <v>205</v>
      </c>
      <c r="D105" s="69">
        <v>3</v>
      </c>
      <c r="E105" s="69">
        <v>0</v>
      </c>
      <c r="F105" s="69">
        <v>0</v>
      </c>
      <c r="G105" s="69">
        <v>9</v>
      </c>
      <c r="H105" s="104"/>
    </row>
    <row r="106" spans="1:14" s="1" customFormat="1" ht="15" customHeight="1">
      <c r="A106" s="82" t="s">
        <v>185</v>
      </c>
      <c r="B106" s="94" t="s">
        <v>185</v>
      </c>
      <c r="C106" s="85" t="s">
        <v>186</v>
      </c>
      <c r="D106" s="94">
        <v>3</v>
      </c>
      <c r="E106" s="69">
        <v>0</v>
      </c>
      <c r="F106" s="86">
        <v>0</v>
      </c>
      <c r="G106" s="86">
        <v>9</v>
      </c>
      <c r="H106" s="104">
        <f>8+11+9+10+9</f>
        <v>47</v>
      </c>
    </row>
    <row r="107" spans="1:14" s="1" customFormat="1" ht="15" customHeight="1">
      <c r="A107" s="82" t="s">
        <v>25</v>
      </c>
      <c r="B107" s="69" t="s">
        <v>147</v>
      </c>
      <c r="C107" s="85" t="s">
        <v>171</v>
      </c>
      <c r="D107" s="69">
        <v>0</v>
      </c>
      <c r="E107" s="69">
        <v>0</v>
      </c>
      <c r="F107" s="69">
        <v>10</v>
      </c>
      <c r="G107" s="69">
        <v>10</v>
      </c>
      <c r="H107" s="104"/>
    </row>
    <row r="108" spans="1:14" s="1" customFormat="1" ht="15" customHeight="1">
      <c r="A108" s="82" t="s">
        <v>54</v>
      </c>
      <c r="B108" s="69" t="s">
        <v>54</v>
      </c>
      <c r="C108" s="83" t="s">
        <v>175</v>
      </c>
      <c r="D108" s="69">
        <v>3</v>
      </c>
      <c r="E108" s="69">
        <v>0</v>
      </c>
      <c r="F108" s="69">
        <v>0</v>
      </c>
      <c r="G108" s="69">
        <v>9</v>
      </c>
      <c r="H108" s="104"/>
    </row>
    <row r="109" spans="1:14" s="1" customFormat="1" ht="15" customHeight="1">
      <c r="A109" s="83"/>
      <c r="B109" s="69"/>
      <c r="C109" s="81" t="s">
        <v>172</v>
      </c>
      <c r="D109" s="87">
        <v>9</v>
      </c>
      <c r="E109" s="88">
        <v>1</v>
      </c>
      <c r="F109" s="88">
        <v>18</v>
      </c>
      <c r="G109" s="87">
        <v>47</v>
      </c>
      <c r="H109" s="104"/>
    </row>
    <row r="110" spans="1:14" s="1" customFormat="1" ht="15" customHeight="1">
      <c r="A110" s="83" t="s">
        <v>25</v>
      </c>
      <c r="B110" s="69" t="s">
        <v>148</v>
      </c>
      <c r="C110" s="76" t="s">
        <v>170</v>
      </c>
      <c r="D110" s="69">
        <v>0</v>
      </c>
      <c r="E110" s="86">
        <v>0</v>
      </c>
      <c r="F110" s="86">
        <v>10</v>
      </c>
      <c r="G110" s="69">
        <v>10</v>
      </c>
      <c r="H110" s="104"/>
    </row>
    <row r="111" spans="1:14" s="1" customFormat="1" ht="15" customHeight="1">
      <c r="A111" s="83"/>
      <c r="B111" s="69"/>
      <c r="C111" s="81" t="s">
        <v>173</v>
      </c>
      <c r="D111" s="87">
        <v>9</v>
      </c>
      <c r="E111" s="88">
        <v>1</v>
      </c>
      <c r="F111" s="88">
        <v>18</v>
      </c>
      <c r="G111" s="87">
        <v>57</v>
      </c>
      <c r="H111" s="104"/>
    </row>
    <row r="112" spans="1:14" s="1" customFormat="1" ht="15" customHeight="1">
      <c r="A112" s="144" t="s">
        <v>176</v>
      </c>
      <c r="B112" s="145"/>
      <c r="C112" s="145"/>
      <c r="D112" s="145"/>
      <c r="E112" s="145"/>
      <c r="F112" s="145"/>
      <c r="G112" s="146"/>
      <c r="H112" s="104"/>
    </row>
    <row r="113" spans="1:14" s="1" customFormat="1" ht="15" customHeight="1">
      <c r="A113" s="147"/>
      <c r="B113" s="148"/>
      <c r="C113" s="148"/>
      <c r="D113" s="148"/>
      <c r="E113" s="148"/>
      <c r="F113" s="148"/>
      <c r="G113" s="149"/>
      <c r="H113" s="104"/>
    </row>
    <row r="114" spans="1:14" ht="15" customHeight="1">
      <c r="A114" s="124" t="s">
        <v>167</v>
      </c>
      <c r="B114" s="125"/>
      <c r="C114" s="125"/>
      <c r="D114" s="125"/>
      <c r="E114" s="125"/>
      <c r="F114" s="125"/>
      <c r="G114" s="126"/>
      <c r="H114" s="106"/>
    </row>
    <row r="115" spans="1:14" ht="15" customHeight="1">
      <c r="A115" s="85" t="s">
        <v>236</v>
      </c>
      <c r="B115" s="69" t="s">
        <v>141</v>
      </c>
      <c r="C115" s="85" t="s">
        <v>142</v>
      </c>
      <c r="D115" s="69">
        <v>3</v>
      </c>
      <c r="E115" s="86">
        <v>0</v>
      </c>
      <c r="F115" s="86">
        <v>0</v>
      </c>
      <c r="G115" s="69">
        <v>9</v>
      </c>
      <c r="H115" s="102"/>
      <c r="I115" s="29"/>
      <c r="J115" s="29"/>
    </row>
    <row r="116" spans="1:14" ht="15" customHeight="1">
      <c r="A116" s="85" t="s">
        <v>237</v>
      </c>
      <c r="B116" s="69" t="s">
        <v>143</v>
      </c>
      <c r="C116" s="85" t="s">
        <v>144</v>
      </c>
      <c r="D116" s="69">
        <v>3</v>
      </c>
      <c r="E116" s="86">
        <v>0</v>
      </c>
      <c r="F116" s="86">
        <v>0</v>
      </c>
      <c r="G116" s="69">
        <v>9</v>
      </c>
      <c r="H116" s="106"/>
    </row>
    <row r="117" spans="1:14">
      <c r="A117" s="85" t="s">
        <v>238</v>
      </c>
      <c r="B117" s="69" t="s">
        <v>145</v>
      </c>
      <c r="C117" s="85" t="s">
        <v>146</v>
      </c>
      <c r="D117" s="69">
        <v>3</v>
      </c>
      <c r="E117" s="86">
        <v>0</v>
      </c>
      <c r="F117" s="86">
        <v>0</v>
      </c>
      <c r="G117" s="69">
        <v>9</v>
      </c>
      <c r="H117" s="118"/>
      <c r="I117" s="5"/>
      <c r="J117" s="5"/>
      <c r="K117" s="5"/>
      <c r="L117" s="5"/>
      <c r="M117" s="5"/>
      <c r="N117" s="30"/>
    </row>
    <row r="118" spans="1:14">
      <c r="A118" s="85" t="s">
        <v>239</v>
      </c>
      <c r="B118" s="69" t="s">
        <v>206</v>
      </c>
      <c r="C118" s="85" t="s">
        <v>207</v>
      </c>
      <c r="D118" s="69">
        <v>3</v>
      </c>
      <c r="E118" s="86">
        <v>0</v>
      </c>
      <c r="F118" s="86">
        <v>0</v>
      </c>
      <c r="G118" s="69">
        <v>9</v>
      </c>
      <c r="H118" s="118"/>
      <c r="I118" s="5"/>
      <c r="J118" s="5"/>
      <c r="K118" s="5"/>
      <c r="L118" s="5"/>
      <c r="M118" s="5"/>
      <c r="N118" s="30"/>
    </row>
    <row r="119" spans="1:14">
      <c r="A119" s="85" t="s">
        <v>240</v>
      </c>
      <c r="B119" s="69" t="s">
        <v>139</v>
      </c>
      <c r="C119" s="85" t="s">
        <v>140</v>
      </c>
      <c r="D119" s="69">
        <v>3</v>
      </c>
      <c r="E119" s="86">
        <v>0</v>
      </c>
      <c r="F119" s="86">
        <v>0</v>
      </c>
      <c r="G119" s="69">
        <v>9</v>
      </c>
      <c r="H119" s="118"/>
      <c r="I119" s="5"/>
      <c r="J119" s="5"/>
      <c r="K119" s="5"/>
      <c r="L119" s="5"/>
      <c r="M119" s="5"/>
      <c r="N119" s="30"/>
    </row>
    <row r="120" spans="1:14" ht="14.25" customHeight="1">
      <c r="A120" s="85"/>
      <c r="B120" s="85"/>
      <c r="C120" s="85"/>
      <c r="D120" s="85"/>
      <c r="E120" s="85"/>
      <c r="F120" s="85"/>
      <c r="G120" s="85"/>
      <c r="H120" s="118"/>
      <c r="I120" s="5"/>
      <c r="J120" s="5"/>
      <c r="K120" s="5"/>
      <c r="L120" s="5"/>
      <c r="M120" s="5"/>
      <c r="N120" s="30"/>
    </row>
    <row r="121" spans="1:14" ht="15.75" customHeight="1">
      <c r="A121" s="95" t="s">
        <v>56</v>
      </c>
      <c r="B121" s="122" t="s">
        <v>196</v>
      </c>
      <c r="C121" s="122"/>
      <c r="D121" s="122"/>
      <c r="E121" s="122"/>
      <c r="F121" s="122"/>
      <c r="G121" s="122"/>
      <c r="H121" s="106"/>
      <c r="I121" s="5"/>
      <c r="J121" s="5"/>
      <c r="K121" s="5"/>
      <c r="L121" s="5"/>
      <c r="M121" s="5"/>
      <c r="N121" s="30"/>
    </row>
    <row r="122" spans="1:14">
      <c r="A122" s="82" t="s">
        <v>209</v>
      </c>
      <c r="B122" s="94" t="s">
        <v>210</v>
      </c>
      <c r="C122" s="85" t="s">
        <v>211</v>
      </c>
      <c r="D122" s="86">
        <v>3</v>
      </c>
      <c r="E122" s="86">
        <v>0</v>
      </c>
      <c r="F122" s="86">
        <v>0</v>
      </c>
      <c r="G122" s="86">
        <v>9</v>
      </c>
      <c r="H122" s="106"/>
      <c r="I122" s="5"/>
      <c r="J122" s="5"/>
      <c r="K122" s="5"/>
      <c r="L122" s="5"/>
      <c r="M122" s="5"/>
      <c r="N122" s="30"/>
    </row>
    <row r="123" spans="1:14" ht="15.75" customHeight="1">
      <c r="A123" s="82" t="s">
        <v>184</v>
      </c>
      <c r="B123" s="94" t="s">
        <v>184</v>
      </c>
      <c r="C123" s="85" t="s">
        <v>212</v>
      </c>
      <c r="D123" s="86">
        <v>3</v>
      </c>
      <c r="E123" s="86">
        <v>0</v>
      </c>
      <c r="F123" s="86">
        <v>0</v>
      </c>
      <c r="G123" s="86">
        <v>9</v>
      </c>
      <c r="H123" s="106"/>
      <c r="I123" s="5"/>
      <c r="J123" s="5"/>
      <c r="K123" s="5"/>
      <c r="L123" s="5"/>
      <c r="M123" s="5"/>
      <c r="N123" s="30"/>
    </row>
    <row r="124" spans="1:14" ht="15.75" customHeight="1">
      <c r="A124" s="82" t="s">
        <v>252</v>
      </c>
      <c r="B124" s="99" t="s">
        <v>252</v>
      </c>
      <c r="C124" s="85" t="s">
        <v>253</v>
      </c>
      <c r="D124" s="86">
        <v>3</v>
      </c>
      <c r="E124" s="86">
        <v>0</v>
      </c>
      <c r="F124" s="86">
        <v>0</v>
      </c>
      <c r="G124" s="86">
        <v>9</v>
      </c>
      <c r="H124" s="106"/>
      <c r="I124" s="5"/>
      <c r="J124" s="5"/>
      <c r="K124" s="5"/>
      <c r="L124" s="5"/>
      <c r="M124" s="5"/>
      <c r="N124" s="30"/>
    </row>
    <row r="125" spans="1:14">
      <c r="A125" s="82" t="s">
        <v>187</v>
      </c>
      <c r="B125" s="94" t="s">
        <v>187</v>
      </c>
      <c r="C125" s="83" t="s">
        <v>188</v>
      </c>
      <c r="D125" s="86">
        <v>3</v>
      </c>
      <c r="E125" s="86">
        <v>0</v>
      </c>
      <c r="F125" s="69">
        <v>0</v>
      </c>
      <c r="G125" s="69">
        <v>9</v>
      </c>
      <c r="H125" s="106">
        <f>11+11+9+9</f>
        <v>40</v>
      </c>
      <c r="I125" s="30"/>
    </row>
    <row r="126" spans="1:14">
      <c r="A126" s="82" t="s">
        <v>54</v>
      </c>
      <c r="B126" s="69" t="s">
        <v>54</v>
      </c>
      <c r="C126" s="83" t="s">
        <v>175</v>
      </c>
      <c r="D126" s="86">
        <v>3</v>
      </c>
      <c r="E126" s="86">
        <v>0</v>
      </c>
      <c r="F126" s="69">
        <v>0</v>
      </c>
      <c r="G126" s="69">
        <v>9</v>
      </c>
      <c r="H126" s="106"/>
      <c r="I126" s="30"/>
    </row>
    <row r="127" spans="1:14">
      <c r="A127" s="82"/>
      <c r="B127" s="94"/>
      <c r="C127" s="89" t="s">
        <v>69</v>
      </c>
      <c r="D127" s="88">
        <v>12</v>
      </c>
      <c r="E127" s="88">
        <v>1</v>
      </c>
      <c r="F127" s="87">
        <v>2</v>
      </c>
      <c r="G127" s="87">
        <v>40</v>
      </c>
    </row>
    <row r="128" spans="1:14">
      <c r="A128" s="83" t="s">
        <v>25</v>
      </c>
      <c r="B128" s="69" t="s">
        <v>208</v>
      </c>
      <c r="C128" s="76" t="s">
        <v>163</v>
      </c>
      <c r="D128" s="69">
        <v>0</v>
      </c>
      <c r="E128" s="86">
        <v>0</v>
      </c>
      <c r="F128" s="86">
        <v>10</v>
      </c>
      <c r="G128" s="69">
        <v>10</v>
      </c>
    </row>
    <row r="129" spans="1:7">
      <c r="A129" s="144" t="s">
        <v>176</v>
      </c>
      <c r="B129" s="145"/>
      <c r="C129" s="145"/>
      <c r="D129" s="145"/>
      <c r="E129" s="145"/>
      <c r="F129" s="145"/>
      <c r="G129" s="146"/>
    </row>
    <row r="130" spans="1:7">
      <c r="A130" s="147"/>
      <c r="B130" s="148"/>
      <c r="C130" s="148"/>
      <c r="D130" s="148"/>
      <c r="E130" s="148"/>
      <c r="F130" s="148"/>
      <c r="G130" s="149"/>
    </row>
    <row r="131" spans="1:7">
      <c r="A131" s="124" t="s">
        <v>213</v>
      </c>
      <c r="B131" s="127"/>
      <c r="C131" s="127"/>
      <c r="D131" s="127"/>
      <c r="E131" s="127"/>
      <c r="F131" s="127"/>
      <c r="G131" s="128"/>
    </row>
    <row r="132" spans="1:7">
      <c r="A132" s="85" t="s">
        <v>241</v>
      </c>
      <c r="B132" s="69" t="s">
        <v>149</v>
      </c>
      <c r="C132" s="83" t="s">
        <v>150</v>
      </c>
      <c r="D132" s="69">
        <v>3</v>
      </c>
      <c r="E132" s="86">
        <v>0</v>
      </c>
      <c r="F132" s="86">
        <v>0</v>
      </c>
      <c r="G132" s="69">
        <v>9</v>
      </c>
    </row>
    <row r="133" spans="1:7">
      <c r="A133" s="85" t="s">
        <v>243</v>
      </c>
      <c r="B133" s="69" t="s">
        <v>151</v>
      </c>
      <c r="C133" s="83" t="s">
        <v>152</v>
      </c>
      <c r="D133" s="69">
        <v>3</v>
      </c>
      <c r="E133" s="86">
        <v>0</v>
      </c>
      <c r="F133" s="86">
        <v>0</v>
      </c>
      <c r="G133" s="69">
        <v>9</v>
      </c>
    </row>
    <row r="134" spans="1:7">
      <c r="A134" s="85" t="s">
        <v>244</v>
      </c>
      <c r="B134" s="69" t="s">
        <v>214</v>
      </c>
      <c r="C134" s="83" t="s">
        <v>215</v>
      </c>
      <c r="D134" s="69">
        <v>3</v>
      </c>
      <c r="E134" s="86">
        <v>0</v>
      </c>
      <c r="F134" s="86">
        <v>0</v>
      </c>
      <c r="G134" s="69">
        <v>9</v>
      </c>
    </row>
    <row r="135" spans="1:7">
      <c r="A135" s="124" t="s">
        <v>254</v>
      </c>
      <c r="B135" s="127"/>
      <c r="C135" s="127"/>
      <c r="D135" s="127"/>
      <c r="E135" s="127"/>
      <c r="F135" s="127"/>
      <c r="G135" s="128"/>
    </row>
    <row r="136" spans="1:7">
      <c r="A136" s="85" t="s">
        <v>242</v>
      </c>
      <c r="B136" s="69" t="s">
        <v>153</v>
      </c>
      <c r="C136" s="83" t="s">
        <v>154</v>
      </c>
      <c r="D136" s="69">
        <v>3</v>
      </c>
      <c r="E136" s="86">
        <v>0</v>
      </c>
      <c r="F136" s="86">
        <v>0</v>
      </c>
      <c r="G136" s="69">
        <v>9</v>
      </c>
    </row>
    <row r="137" spans="1:7">
      <c r="A137" s="85" t="s">
        <v>245</v>
      </c>
      <c r="B137" s="69" t="s">
        <v>216</v>
      </c>
      <c r="C137" s="83" t="s">
        <v>217</v>
      </c>
      <c r="D137" s="69">
        <v>3</v>
      </c>
      <c r="E137" s="86">
        <v>0</v>
      </c>
      <c r="F137" s="86">
        <v>0</v>
      </c>
      <c r="G137" s="69">
        <v>9</v>
      </c>
    </row>
    <row r="138" spans="1:7">
      <c r="A138" s="85" t="s">
        <v>256</v>
      </c>
      <c r="B138" s="69" t="s">
        <v>257</v>
      </c>
      <c r="C138" s="83" t="s">
        <v>255</v>
      </c>
      <c r="D138" s="69">
        <v>3</v>
      </c>
      <c r="E138" s="86">
        <v>0</v>
      </c>
      <c r="F138" s="86">
        <v>0</v>
      </c>
      <c r="G138" s="69">
        <v>9</v>
      </c>
    </row>
    <row r="139" spans="1:7">
      <c r="A139" s="129"/>
      <c r="B139" s="130"/>
      <c r="C139" s="130"/>
      <c r="D139" s="130"/>
      <c r="E139" s="130"/>
      <c r="F139" s="130"/>
      <c r="G139" s="131"/>
    </row>
    <row r="140" spans="1:7">
      <c r="A140" s="141" t="s">
        <v>13</v>
      </c>
      <c r="B140" s="142"/>
      <c r="C140" s="142"/>
      <c r="D140" s="142"/>
      <c r="E140" s="142"/>
      <c r="F140" s="142"/>
      <c r="G140" s="143"/>
    </row>
  </sheetData>
  <mergeCells count="85">
    <mergeCell ref="K25:M25"/>
    <mergeCell ref="H34:I34"/>
    <mergeCell ref="H37:I37"/>
    <mergeCell ref="D60:D61"/>
    <mergeCell ref="E60:E61"/>
    <mergeCell ref="F60:F61"/>
    <mergeCell ref="G60:G61"/>
    <mergeCell ref="A33:G33"/>
    <mergeCell ref="B44:G44"/>
    <mergeCell ref="I32:I33"/>
    <mergeCell ref="K32:K33"/>
    <mergeCell ref="L32:L33"/>
    <mergeCell ref="K83:M83"/>
    <mergeCell ref="A63:G63"/>
    <mergeCell ref="A102:G102"/>
    <mergeCell ref="H32:H33"/>
    <mergeCell ref="K35:M35"/>
    <mergeCell ref="D34:F34"/>
    <mergeCell ref="B35:G35"/>
    <mergeCell ref="B72:G72"/>
    <mergeCell ref="H75:N75"/>
    <mergeCell ref="A53:G53"/>
    <mergeCell ref="D50:D51"/>
    <mergeCell ref="E50:E51"/>
    <mergeCell ref="F50:F51"/>
    <mergeCell ref="G50:G51"/>
    <mergeCell ref="K64:K65"/>
    <mergeCell ref="B64:G64"/>
    <mergeCell ref="H64:H65"/>
    <mergeCell ref="I64:I65"/>
    <mergeCell ref="J64:J65"/>
    <mergeCell ref="A43:G43"/>
    <mergeCell ref="A114:G114"/>
    <mergeCell ref="A112:G112"/>
    <mergeCell ref="A91:G91"/>
    <mergeCell ref="A80:G80"/>
    <mergeCell ref="A113:G113"/>
    <mergeCell ref="A92:G92"/>
    <mergeCell ref="A81:G81"/>
    <mergeCell ref="L64:L65"/>
    <mergeCell ref="I59:J59"/>
    <mergeCell ref="I60:J60"/>
    <mergeCell ref="I61:J61"/>
    <mergeCell ref="I62:J62"/>
    <mergeCell ref="D9:E9"/>
    <mergeCell ref="D10:E10"/>
    <mergeCell ref="D11:E11"/>
    <mergeCell ref="D12:E12"/>
    <mergeCell ref="A140:G140"/>
    <mergeCell ref="B103:G103"/>
    <mergeCell ref="B82:G82"/>
    <mergeCell ref="A23:G23"/>
    <mergeCell ref="A131:G131"/>
    <mergeCell ref="A139:G139"/>
    <mergeCell ref="A129:G129"/>
    <mergeCell ref="A130:G130"/>
    <mergeCell ref="B121:G121"/>
    <mergeCell ref="D15:E15"/>
    <mergeCell ref="A135:G135"/>
    <mergeCell ref="K13:L13"/>
    <mergeCell ref="K14:L14"/>
    <mergeCell ref="K16:L16"/>
    <mergeCell ref="K23:L23"/>
    <mergeCell ref="H24:N24"/>
    <mergeCell ref="A1:G1"/>
    <mergeCell ref="F2:G2"/>
    <mergeCell ref="D2:E2"/>
    <mergeCell ref="D4:E4"/>
    <mergeCell ref="D5:E5"/>
    <mergeCell ref="D6:E6"/>
    <mergeCell ref="D3:E3"/>
    <mergeCell ref="B54:G54"/>
    <mergeCell ref="D7:E7"/>
    <mergeCell ref="A99:G99"/>
    <mergeCell ref="A93:G93"/>
    <mergeCell ref="A98:G98"/>
    <mergeCell ref="D13:E13"/>
    <mergeCell ref="D14:E14"/>
    <mergeCell ref="A32:G32"/>
    <mergeCell ref="D24:F24"/>
    <mergeCell ref="B25:G25"/>
    <mergeCell ref="A16:G16"/>
    <mergeCell ref="A17:G17"/>
    <mergeCell ref="A18:G18"/>
    <mergeCell ref="D8:E8"/>
  </mergeCells>
  <pageMargins left="0.51181102362204722" right="0.31496062992125984" top="0.47244094488188981" bottom="0.6692913385826772" header="0.23622047244094491" footer="0.39370078740157483"/>
  <pageSetup scale="96" orientation="portrait" r:id="rId1"/>
  <headerFooter>
    <oddFooter>&amp;C&amp;"Arial,Bold"&amp;9(&amp;P)</oddFooter>
  </headerFooter>
  <rowBreaks count="4" manualBreakCount="4">
    <brk id="17" max="6" man="1"/>
    <brk id="22" max="6" man="1"/>
    <brk id="71" max="6" man="1"/>
    <brk id="11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2019-01-04T10:55:23Z</cp:lastPrinted>
  <dcterms:created xsi:type="dcterms:W3CDTF">2015-08-25T10:19:17Z</dcterms:created>
  <dcterms:modified xsi:type="dcterms:W3CDTF">2019-01-04T11:26:10Z</dcterms:modified>
</cp:coreProperties>
</file>