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Structure'!$A$1:$G$179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13" i="4"/>
  <c r="D12"/>
  <c r="H161"/>
  <c r="H147"/>
  <c r="H131"/>
  <c r="H113"/>
  <c r="H98"/>
  <c r="H90"/>
  <c r="H80"/>
  <c r="H70"/>
  <c r="H60"/>
  <c r="H51"/>
  <c r="G39"/>
  <c r="G99"/>
  <c r="G113"/>
  <c r="G131"/>
  <c r="G146"/>
  <c r="G149" s="1"/>
  <c r="E133"/>
  <c r="F133"/>
  <c r="F115"/>
  <c r="D115"/>
  <c r="G163"/>
  <c r="G164" s="1"/>
  <c r="D164"/>
  <c r="E164"/>
  <c r="F164"/>
  <c r="F92"/>
  <c r="E92"/>
  <c r="D92"/>
  <c r="G91"/>
  <c r="G89"/>
  <c r="G88"/>
  <c r="G76"/>
  <c r="G80"/>
  <c r="D10"/>
  <c r="G178"/>
  <c r="E149"/>
  <c r="D149"/>
  <c r="D133"/>
  <c r="G130"/>
  <c r="D11" s="1"/>
  <c r="G115"/>
  <c r="F100"/>
  <c r="E100"/>
  <c r="D100"/>
  <c r="G95"/>
  <c r="F83"/>
  <c r="E83"/>
  <c r="D83"/>
  <c r="G82"/>
  <c r="G81"/>
  <c r="G79"/>
  <c r="G78"/>
  <c r="G72"/>
  <c r="G71"/>
  <c r="G70"/>
  <c r="G69"/>
  <c r="G68"/>
  <c r="G67"/>
  <c r="G66"/>
  <c r="F63"/>
  <c r="E63"/>
  <c r="D63"/>
  <c r="G62"/>
  <c r="G61"/>
  <c r="G60"/>
  <c r="G59"/>
  <c r="G58"/>
  <c r="G57"/>
  <c r="F50"/>
  <c r="F52" s="1"/>
  <c r="E50"/>
  <c r="E52" s="1"/>
  <c r="D50"/>
  <c r="D52" s="1"/>
  <c r="G133" l="1"/>
  <c r="D6"/>
  <c r="D5"/>
  <c r="D7"/>
  <c r="D9"/>
  <c r="G92"/>
  <c r="D8"/>
  <c r="G100"/>
  <c r="G83"/>
  <c r="G73"/>
  <c r="G63"/>
  <c r="G49"/>
  <c r="G48" l="1"/>
  <c r="G51"/>
  <c r="G47"/>
  <c r="D4" l="1"/>
  <c r="H9"/>
  <c r="G50"/>
  <c r="G52" s="1"/>
  <c r="D14" l="1"/>
</calcChain>
</file>

<file path=xl/sharedStrings.xml><?xml version="1.0" encoding="utf-8"?>
<sst xmlns="http://schemas.openxmlformats.org/spreadsheetml/2006/main" count="422" uniqueCount="285">
  <si>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</si>
  <si>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</si>
  <si>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</si>
  <si>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</si>
  <si>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</si>
  <si>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</si>
  <si>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</si>
  <si>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</si>
  <si>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</si>
  <si>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</si>
  <si>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</si>
  <si>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</si>
  <si>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</si>
  <si>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</si>
  <si>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</si>
  <si>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</si>
  <si>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</si>
  <si>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</si>
  <si>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</si>
  <si>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</si>
  <si>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</si>
  <si>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</si>
  <si>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</si>
  <si>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</si>
  <si>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</si>
  <si>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</si>
  <si>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</si>
  <si>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</si>
  <si>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</si>
  <si>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</si>
  <si>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</si>
  <si>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</si>
  <si>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</si>
  <si>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</si>
  <si>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</si>
  <si>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</si>
  <si>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</si>
  <si>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</si>
  <si>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</si>
  <si>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</si>
  <si>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</si>
  <si>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</si>
  <si>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</si>
  <si>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</si>
  <si>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</si>
  <si>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</si>
  <si>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</si>
  <si>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*List of Electives DE1</t>
  </si>
  <si>
    <t>*List of Electives DE2</t>
  </si>
  <si>
    <t>PHY101</t>
  </si>
  <si>
    <t>Total</t>
  </si>
  <si>
    <t>PHY102</t>
  </si>
  <si>
    <t xml:space="preserve">Stream </t>
  </si>
  <si>
    <t>Stream Code</t>
  </si>
  <si>
    <t>Stream Title</t>
  </si>
  <si>
    <t>X1X</t>
  </si>
  <si>
    <t>X2X</t>
  </si>
  <si>
    <t>X3X</t>
  </si>
  <si>
    <t xml:space="preserve">*VII Semester Elective / Stream DE-3 Courses </t>
  </si>
  <si>
    <t>Computer Programming</t>
  </si>
  <si>
    <t>LM.HL101.14</t>
  </si>
  <si>
    <t>IE.CSO101.14</t>
  </si>
  <si>
    <t>EP.ME106.14</t>
  </si>
  <si>
    <t>EP.ME104.14</t>
  </si>
  <si>
    <t>EP.ME105.14</t>
  </si>
  <si>
    <t>IH.H102.14</t>
  </si>
  <si>
    <t>IH.H103.14</t>
  </si>
  <si>
    <t>IH.H104.14</t>
  </si>
  <si>
    <t>L: Lecture Hours, T: Tutorials Hours, P: Practical Or Laboratory Hours, C: Credits</t>
  </si>
  <si>
    <t>CY103</t>
  </si>
  <si>
    <t xml:space="preserve">Essentials of Biochemistry </t>
  </si>
  <si>
    <t>IE.EO102.14</t>
  </si>
  <si>
    <t>EO102</t>
  </si>
  <si>
    <t>IH.H105.14</t>
  </si>
  <si>
    <t>H105</t>
  </si>
  <si>
    <t>IH.H106.14</t>
  </si>
  <si>
    <t>H106</t>
  </si>
  <si>
    <t>Stream Project</t>
  </si>
  <si>
    <t>Thesis</t>
  </si>
  <si>
    <t>Section-AA2</t>
  </si>
  <si>
    <t>BME</t>
  </si>
  <si>
    <t>Biomedical Engineering : 5-Year IDD I-Semester</t>
  </si>
  <si>
    <t>Biomedical Engineering : 5-Year IDD II-Semester</t>
  </si>
  <si>
    <t>Biomedical Engineering : 5-Year IDD III-Semester</t>
  </si>
  <si>
    <t>Biomedical Engineering : 5-Year IDD IV-Semester</t>
  </si>
  <si>
    <t>Biomedical Engineering : 5-Year IDD V-Semester</t>
  </si>
  <si>
    <t>Biomedical Engineering : 5-Year IDD VII-Semester</t>
  </si>
  <si>
    <t>Biomedical Engineering : 5-Year IDD VIII-Semester</t>
  </si>
  <si>
    <t>Biomedical Engineering : 5-Year IDD IX-Semester</t>
  </si>
  <si>
    <t>Biomedical Engineering : 5-Year IDD X-Semester</t>
  </si>
  <si>
    <t>IS.PHY102.14</t>
  </si>
  <si>
    <t>Physics - II: Introduction to Engineering Electromagnetics</t>
  </si>
  <si>
    <t>IS.CY101.14</t>
  </si>
  <si>
    <t>IS.MA101.14</t>
  </si>
  <si>
    <t>MA101</t>
  </si>
  <si>
    <t>Engineering Mathematics - I</t>
  </si>
  <si>
    <t>Engineering Mechanics</t>
  </si>
  <si>
    <t>Manufacturing Practice - I</t>
  </si>
  <si>
    <t>IS.PHY101.14</t>
  </si>
  <si>
    <t>Physics - I: Classical, Quantum &amp; Relativistic Mechanics</t>
  </si>
  <si>
    <t>IS.CY103.14</t>
  </si>
  <si>
    <t xml:space="preserve">DC.BM101.14  </t>
  </si>
  <si>
    <t>BM101</t>
  </si>
  <si>
    <t>Introduction to Biomedical Engineering</t>
  </si>
  <si>
    <t>Manufacturing Practice – II</t>
  </si>
  <si>
    <t>MC.BO202.15</t>
  </si>
  <si>
    <t>BO202</t>
  </si>
  <si>
    <t xml:space="preserve">Human Physiology </t>
  </si>
  <si>
    <t>DC.BM201.15</t>
  </si>
  <si>
    <t>BM201</t>
  </si>
  <si>
    <t>Molecular Biology and Genetics</t>
  </si>
  <si>
    <t>DC.BM202.15</t>
  </si>
  <si>
    <t>BM202</t>
  </si>
  <si>
    <t>Cell Mechanobiology</t>
  </si>
  <si>
    <t>DP.BM291.15</t>
  </si>
  <si>
    <t>BM291</t>
  </si>
  <si>
    <t>Fundametals of Electronics and Instrumentation Engineering</t>
  </si>
  <si>
    <t>DC.BM203.15</t>
  </si>
  <si>
    <t>BM203</t>
  </si>
  <si>
    <t>Biopotentials</t>
  </si>
  <si>
    <t>DC.BM204.15</t>
  </si>
  <si>
    <t>BM204</t>
  </si>
  <si>
    <t>Biomaterials</t>
  </si>
  <si>
    <t>DC.BM205.15</t>
  </si>
  <si>
    <t>BM205</t>
  </si>
  <si>
    <t>Universal Human Value - II (Self, Society and Nature)</t>
  </si>
  <si>
    <t xml:space="preserve">Stream Electives in Biomedical Engineering </t>
  </si>
  <si>
    <t>Biomedical Insrumentation</t>
  </si>
  <si>
    <t>Biomechanics</t>
  </si>
  <si>
    <t>DC.BM301.16</t>
  </si>
  <si>
    <t>BM301</t>
  </si>
  <si>
    <t>Electronic measurement and instrumenation for Biomedical applications</t>
  </si>
  <si>
    <t>DE.BM3XX.16</t>
  </si>
  <si>
    <t>BM3XX</t>
  </si>
  <si>
    <t>0/1</t>
  </si>
  <si>
    <t>0/2</t>
  </si>
  <si>
    <t>DC.BM302.16</t>
  </si>
  <si>
    <t>BM302</t>
  </si>
  <si>
    <t>OE - 1</t>
  </si>
  <si>
    <t>Open Elective - I</t>
  </si>
  <si>
    <t xml:space="preserve">HU/LM </t>
  </si>
  <si>
    <t>DE.BM311.16</t>
  </si>
  <si>
    <t>BM311</t>
  </si>
  <si>
    <t>Microprocessor and Micro Controllers</t>
  </si>
  <si>
    <t>DE.BM321.16</t>
  </si>
  <si>
    <t>BM321</t>
  </si>
  <si>
    <t>Sports Biomechanics</t>
  </si>
  <si>
    <t>DE.BM331.16</t>
  </si>
  <si>
    <t>BM331</t>
  </si>
  <si>
    <t>Composite Materials</t>
  </si>
  <si>
    <t>DE.BM332.16</t>
  </si>
  <si>
    <t>BM332</t>
  </si>
  <si>
    <t>Analytical Techniques</t>
  </si>
  <si>
    <t>DC.BM303.16</t>
  </si>
  <si>
    <t>BM303</t>
  </si>
  <si>
    <t xml:space="preserve">Bioinstrumentation and Medical Imaging Modalities </t>
  </si>
  <si>
    <t xml:space="preserve">OE - 2 </t>
  </si>
  <si>
    <t>OE  - 2</t>
  </si>
  <si>
    <t>DP.BM391.16</t>
  </si>
  <si>
    <t>BM391</t>
  </si>
  <si>
    <t>UG Project</t>
  </si>
  <si>
    <t>DE.BM312.16</t>
  </si>
  <si>
    <t>BM312</t>
  </si>
  <si>
    <t>Linear  Control theory and its Application to Physiological System</t>
  </si>
  <si>
    <t>DE.BM322.16</t>
  </si>
  <si>
    <t>BM322</t>
  </si>
  <si>
    <t>Ergonomics</t>
  </si>
  <si>
    <t>Specialty Polymers</t>
  </si>
  <si>
    <t>DC.BM401.16</t>
  </si>
  <si>
    <t>BM401</t>
  </si>
  <si>
    <t xml:space="preserve">BioMEMS and Biosensors </t>
  </si>
  <si>
    <t>DE.BM4XX.16</t>
  </si>
  <si>
    <t>BM4XX</t>
  </si>
  <si>
    <t>1/0</t>
  </si>
  <si>
    <t>OE - 3</t>
  </si>
  <si>
    <t>DP.BM491.16</t>
  </si>
  <si>
    <t>BM491</t>
  </si>
  <si>
    <t>DE.BM411.16</t>
  </si>
  <si>
    <t>BM411</t>
  </si>
  <si>
    <t>Artificial Intelligence and its Application to Biomedical Engineering</t>
  </si>
  <si>
    <t>DE.BM421.16</t>
  </si>
  <si>
    <t>BM421</t>
  </si>
  <si>
    <t>Biotransport Process</t>
  </si>
  <si>
    <t>DE.BM431.16</t>
  </si>
  <si>
    <t>BM431</t>
  </si>
  <si>
    <t>Polymer in Medicine</t>
  </si>
  <si>
    <t>DE.BM432.16</t>
  </si>
  <si>
    <t>BM432</t>
  </si>
  <si>
    <t>Bioinformatics</t>
  </si>
  <si>
    <t>DC.BM402.16</t>
  </si>
  <si>
    <t>BM402</t>
  </si>
  <si>
    <t>Biomedical Signal and Image Processing</t>
  </si>
  <si>
    <t>DE.BM5XX.16</t>
  </si>
  <si>
    <t>BM5XX</t>
  </si>
  <si>
    <t>OE -4</t>
  </si>
  <si>
    <t>OE - 4</t>
  </si>
  <si>
    <t>DP.BM691.16</t>
  </si>
  <si>
    <t>BM691</t>
  </si>
  <si>
    <t>DE.BM511.16</t>
  </si>
  <si>
    <t>BM511</t>
  </si>
  <si>
    <t>Radiation Biology and its Biomedical Application</t>
  </si>
  <si>
    <t>DE.BM521.16</t>
  </si>
  <si>
    <t>BM521</t>
  </si>
  <si>
    <t xml:space="preserve">Rehabilitation Engineering </t>
  </si>
  <si>
    <t>DE.BM531.16</t>
  </si>
  <si>
    <t>BM531</t>
  </si>
  <si>
    <t>Tissue Engineering</t>
  </si>
  <si>
    <t>OE - 5</t>
  </si>
  <si>
    <t>OE - 6</t>
  </si>
  <si>
    <t>DT.BM692.16</t>
  </si>
  <si>
    <t>BM692</t>
  </si>
  <si>
    <t>IX Semester Departmental Stream Elective Courses (DE-V)</t>
  </si>
  <si>
    <t>DE.BM512.16</t>
  </si>
  <si>
    <t>BM 512</t>
  </si>
  <si>
    <t>Biomedical Instrumentation System design, Safety and reliability aspects</t>
  </si>
  <si>
    <t>DE.BM522.16</t>
  </si>
  <si>
    <t>BM522</t>
  </si>
  <si>
    <t>Hospital System Management</t>
  </si>
  <si>
    <t>DE.BM532.16</t>
  </si>
  <si>
    <t>BM532</t>
  </si>
  <si>
    <t xml:space="preserve">Nanomaterials </t>
  </si>
  <si>
    <t>IX Semester Departmental Stream Elective Courses (DE-VI)</t>
  </si>
  <si>
    <t>DE.BM513.16</t>
  </si>
  <si>
    <t>BM513</t>
  </si>
  <si>
    <t xml:space="preserve">Mathematical Modeling and Simulation </t>
  </si>
  <si>
    <t>DE.BM523.16</t>
  </si>
  <si>
    <t>BM 523</t>
  </si>
  <si>
    <t>Orthopaedic Biomechanics</t>
  </si>
  <si>
    <t>DE.BM533.16</t>
  </si>
  <si>
    <t>BM533</t>
  </si>
  <si>
    <t>Non Destructive Testing</t>
  </si>
  <si>
    <t>DT.BM693.16</t>
  </si>
  <si>
    <t>BM693</t>
  </si>
  <si>
    <t>Deviation</t>
  </si>
  <si>
    <t>Development of Societies</t>
  </si>
  <si>
    <t xml:space="preserve">Philosophy </t>
  </si>
  <si>
    <t xml:space="preserve">IE.EO101.14 </t>
  </si>
  <si>
    <t>EO101</t>
  </si>
  <si>
    <t>Fundamentals of Electrical Engineering</t>
  </si>
  <si>
    <r>
      <t>Total</t>
    </r>
    <r>
      <rPr>
        <sz val="9"/>
        <rFont val="Arial"/>
        <family val="2"/>
      </rPr>
      <t xml:space="preserve"> </t>
    </r>
  </si>
  <si>
    <t>*VIII Semester Elective / Stream DE-4</t>
  </si>
  <si>
    <t xml:space="preserve">GY.PE1101.14 </t>
  </si>
  <si>
    <t xml:space="preserve">GY.CP101.14 </t>
  </si>
  <si>
    <t>CP101</t>
  </si>
  <si>
    <t>Industrial Training/Project/Internship</t>
  </si>
  <si>
    <t>Biomedical Engineering : 5-Year IDD Summer - Semester</t>
  </si>
  <si>
    <t>BM393</t>
  </si>
  <si>
    <t>DP.BM393.15</t>
  </si>
  <si>
    <t>Biomedical Engineering : 5-Year IDD VI-Semester</t>
  </si>
  <si>
    <t xml:space="preserve"># The students have to choose one course from H103 &amp; H104. </t>
  </si>
  <si>
    <t>History and Civilization #</t>
  </si>
  <si>
    <t>Education and Self #</t>
  </si>
  <si>
    <t>Departmental Elective (DE) - 1</t>
  </si>
  <si>
    <t>Open Elective - 2</t>
  </si>
  <si>
    <t>Departmental Elective (DE) - 2</t>
  </si>
  <si>
    <t>Departmental Elective (DE)- 3</t>
  </si>
  <si>
    <t>Open Elective - 3</t>
  </si>
  <si>
    <t>Departmental Elective (DE) - 4</t>
  </si>
  <si>
    <t>Open Elective - 4</t>
  </si>
  <si>
    <t>Departmental Elective (DE) - 5</t>
  </si>
  <si>
    <t>Departmental Elective (DE) - 6</t>
  </si>
  <si>
    <t>Open Elective - 5</t>
  </si>
  <si>
    <t>Open Elective - 6</t>
  </si>
  <si>
    <t># The Students have to choose one course from H105 and H106.</t>
  </si>
  <si>
    <r>
      <t>Total</t>
    </r>
    <r>
      <rPr>
        <sz val="12"/>
        <rFont val="Arial"/>
        <family val="2"/>
      </rPr>
      <t xml:space="preserve"> </t>
    </r>
  </si>
  <si>
    <r>
      <t>Total</t>
    </r>
    <r>
      <rPr>
        <b/>
        <sz val="12"/>
        <rFont val="Arial"/>
        <family val="2"/>
      </rPr>
      <t xml:space="preserve"> </t>
    </r>
  </si>
  <si>
    <t>^^Courses to be selected such that recommended HU &amp; LM programme components get satisfied separately.</t>
  </si>
  <si>
    <t>Humaities/ Language and Management Course ^^</t>
  </si>
  <si>
    <t>Stream</t>
  </si>
  <si>
    <t>L</t>
  </si>
  <si>
    <t>T</t>
  </si>
  <si>
    <t>P</t>
  </si>
  <si>
    <t>BM512</t>
  </si>
  <si>
    <t>DE.BM333.16</t>
  </si>
  <si>
    <t>BM333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</si>
  <si>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</si>
  <si>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</si>
  <si>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</si>
  <si>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 / School</t>
  </si>
  <si>
    <t>Language and Management</t>
  </si>
  <si>
    <t>Open Elective (Interdisciplinary Stream courses from Science/ Engineering/Pharmacy)</t>
  </si>
  <si>
    <t xml:space="preserve"> IDD Course Structure for Biomedical Engineering (2015-2016)</t>
  </si>
  <si>
    <t>IDD Course Structure for Biomedical Engineering (2015-2016)</t>
  </si>
  <si>
    <t>ME102</t>
  </si>
  <si>
    <t>IE.ME102.14</t>
  </si>
</sst>
</file>

<file path=xl/styles.xml><?xml version="1.0" encoding="utf-8"?>
<styleSheet xmlns="http://schemas.openxmlformats.org/spreadsheetml/2006/main">
  <fonts count="32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C0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8.5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18" fillId="3" borderId="1" xfId="1" applyFont="1" applyFill="1" applyBorder="1" applyAlignment="1">
      <alignment vertical="center"/>
    </xf>
    <xf numFmtId="0" fontId="18" fillId="3" borderId="1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vertical="center" wrapText="1"/>
    </xf>
    <xf numFmtId="0" fontId="19" fillId="3" borderId="1" xfId="1" applyFont="1" applyFill="1" applyBorder="1" applyAlignment="1">
      <alignment horizontal="right" vertical="center"/>
    </xf>
    <xf numFmtId="0" fontId="19" fillId="3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3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vertical="center" wrapText="1"/>
    </xf>
    <xf numFmtId="0" fontId="21" fillId="0" borderId="1" xfId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justify" vertical="center"/>
    </xf>
    <xf numFmtId="0" fontId="23" fillId="3" borderId="1" xfId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 wrapText="1"/>
    </xf>
    <xf numFmtId="0" fontId="18" fillId="3" borderId="4" xfId="1" applyFont="1" applyFill="1" applyBorder="1" applyAlignment="1">
      <alignment horizontal="left" vertical="center"/>
    </xf>
    <xf numFmtId="0" fontId="19" fillId="3" borderId="4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left" vertical="center"/>
    </xf>
    <xf numFmtId="0" fontId="26" fillId="3" borderId="1" xfId="0" applyFont="1" applyFill="1" applyBorder="1" applyAlignment="1">
      <alignment vertical="center" wrapText="1"/>
    </xf>
    <xf numFmtId="17" fontId="25" fillId="3" borderId="1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top" wrapText="1"/>
    </xf>
    <xf numFmtId="0" fontId="26" fillId="3" borderId="1" xfId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top" wrapText="1"/>
    </xf>
    <xf numFmtId="0" fontId="22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right" vertical="top" wrapText="1"/>
    </xf>
    <xf numFmtId="0" fontId="27" fillId="3" borderId="1" xfId="0" applyFont="1" applyFill="1" applyBorder="1" applyAlignment="1">
      <alignment horizontal="center" vertical="top" wrapText="1"/>
    </xf>
    <xf numFmtId="0" fontId="19" fillId="3" borderId="1" xfId="1" applyNumberFormat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22" fillId="3" borderId="1" xfId="1" applyFont="1" applyFill="1" applyBorder="1" applyAlignment="1">
      <alignment vertical="center" wrapText="1"/>
    </xf>
    <xf numFmtId="0" fontId="17" fillId="3" borderId="5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1" fillId="3" borderId="1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22" fillId="3" borderId="3" xfId="1" applyFont="1" applyFill="1" applyBorder="1" applyAlignment="1">
      <alignment vertical="center" wrapText="1"/>
    </xf>
    <xf numFmtId="0" fontId="22" fillId="3" borderId="5" xfId="1" applyFont="1" applyFill="1" applyBorder="1" applyAlignment="1">
      <alignment vertical="center" wrapText="1"/>
    </xf>
    <xf numFmtId="0" fontId="28" fillId="0" borderId="1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22" fillId="3" borderId="3" xfId="0" applyFont="1" applyFill="1" applyBorder="1" applyAlignment="1">
      <alignment horizontal="left" vertical="center"/>
    </xf>
    <xf numFmtId="0" fontId="22" fillId="3" borderId="5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showGridLines="0" tabSelected="1" view="pageBreakPreview" topLeftCell="A139" zoomScale="110" zoomScaleSheetLayoutView="110" workbookViewId="0">
      <selection activeCell="C148" sqref="C148"/>
    </sheetView>
  </sheetViews>
  <sheetFormatPr defaultColWidth="9.140625" defaultRowHeight="14.25"/>
  <cols>
    <col min="1" max="1" width="13.28515625" style="40" customWidth="1"/>
    <col min="2" max="2" width="11.42578125" style="40" customWidth="1"/>
    <col min="3" max="3" width="59.42578125" style="40" bestFit="1" customWidth="1"/>
    <col min="4" max="4" width="4.5703125" style="40" customWidth="1"/>
    <col min="5" max="5" width="3.7109375" style="40" customWidth="1"/>
    <col min="6" max="6" width="6.7109375" style="40" customWidth="1"/>
    <col min="7" max="7" width="7.85546875" style="99" bestFit="1" customWidth="1"/>
    <col min="8" max="8" width="11.7109375" style="107" customWidth="1"/>
    <col min="9" max="9" width="36.5703125" style="40" customWidth="1"/>
    <col min="10" max="10" width="3.5703125" style="40" customWidth="1"/>
    <col min="11" max="12" width="3.28515625" style="40" customWidth="1"/>
    <col min="13" max="13" width="6.7109375" style="40" customWidth="1"/>
    <col min="14" max="16384" width="9.140625" style="40"/>
  </cols>
  <sheetData>
    <row r="1" spans="1:13" ht="15" customHeight="1">
      <c r="A1" s="161" t="s">
        <v>281</v>
      </c>
      <c r="B1" s="161"/>
      <c r="C1" s="161"/>
      <c r="D1" s="161"/>
      <c r="E1" s="161"/>
      <c r="F1" s="161"/>
      <c r="G1" s="161"/>
    </row>
    <row r="2" spans="1:13" ht="26.1" customHeight="1">
      <c r="A2" s="38" t="s">
        <v>23</v>
      </c>
      <c r="B2" s="39" t="s">
        <v>233</v>
      </c>
      <c r="C2" s="39" t="s">
        <v>24</v>
      </c>
      <c r="D2" s="160" t="s">
        <v>80</v>
      </c>
      <c r="E2" s="160"/>
      <c r="F2" s="159" t="s">
        <v>41</v>
      </c>
      <c r="G2" s="159"/>
    </row>
    <row r="3" spans="1:13" ht="15" customHeight="1">
      <c r="A3" s="134"/>
      <c r="B3" s="134"/>
      <c r="C3" s="1"/>
      <c r="D3" s="163"/>
      <c r="E3" s="163"/>
      <c r="F3" s="21" t="s">
        <v>39</v>
      </c>
      <c r="G3" s="21" t="s">
        <v>40</v>
      </c>
    </row>
    <row r="4" spans="1:13" ht="15" customHeight="1">
      <c r="A4" s="134" t="s">
        <v>25</v>
      </c>
      <c r="B4" s="134">
        <v>0</v>
      </c>
      <c r="C4" s="1" t="s">
        <v>275</v>
      </c>
      <c r="D4" s="144">
        <f>G47+G71+G81+G91+G99+G113</f>
        <v>44</v>
      </c>
      <c r="E4" s="144"/>
      <c r="F4" s="133">
        <v>41</v>
      </c>
      <c r="G4" s="134">
        <v>46</v>
      </c>
    </row>
    <row r="5" spans="1:13" ht="15" customHeight="1">
      <c r="A5" s="134" t="s">
        <v>26</v>
      </c>
      <c r="B5" s="134">
        <v>-4</v>
      </c>
      <c r="C5" s="1" t="s">
        <v>276</v>
      </c>
      <c r="D5" s="144">
        <f>G57+G58+G59+G66+G67</f>
        <v>58</v>
      </c>
      <c r="E5" s="144"/>
      <c r="F5" s="133">
        <v>62</v>
      </c>
      <c r="G5" s="134">
        <v>70</v>
      </c>
    </row>
    <row r="6" spans="1:13" ht="15" customHeight="1">
      <c r="A6" s="134" t="s">
        <v>27</v>
      </c>
      <c r="B6" s="134">
        <v>4</v>
      </c>
      <c r="C6" s="1" t="s">
        <v>277</v>
      </c>
      <c r="D6" s="144">
        <f>G60+G68+G76+G87</f>
        <v>50</v>
      </c>
      <c r="E6" s="144"/>
      <c r="F6" s="133">
        <v>41</v>
      </c>
      <c r="G6" s="134">
        <v>46</v>
      </c>
      <c r="H6" s="108"/>
    </row>
    <row r="7" spans="1:13" ht="24">
      <c r="A7" s="134" t="s">
        <v>28</v>
      </c>
      <c r="B7" s="134">
        <v>-8</v>
      </c>
      <c r="C7" s="2" t="s">
        <v>278</v>
      </c>
      <c r="D7" s="144">
        <f>G61+G62+G70</f>
        <v>12</v>
      </c>
      <c r="E7" s="144"/>
      <c r="F7" s="133">
        <v>20</v>
      </c>
      <c r="G7" s="134">
        <v>24</v>
      </c>
    </row>
    <row r="8" spans="1:13" ht="15" customHeight="1">
      <c r="A8" s="134" t="s">
        <v>29</v>
      </c>
      <c r="B8" s="134">
        <v>0</v>
      </c>
      <c r="C8" s="1" t="s">
        <v>279</v>
      </c>
      <c r="D8" s="144">
        <f>G131+G146+G163</f>
        <v>27</v>
      </c>
      <c r="E8" s="144"/>
      <c r="F8" s="133">
        <v>27</v>
      </c>
      <c r="G8" s="134">
        <v>31</v>
      </c>
    </row>
    <row r="9" spans="1:13" ht="15" customHeight="1">
      <c r="A9" s="134" t="s">
        <v>30</v>
      </c>
      <c r="B9" s="134">
        <v>0</v>
      </c>
      <c r="C9" s="2" t="s">
        <v>37</v>
      </c>
      <c r="D9" s="144">
        <f>G69+G77+G78+G79+G88+G89+G90+G95+G97+G110+G128+G144</f>
        <v>131</v>
      </c>
      <c r="E9" s="144"/>
      <c r="F9" s="133">
        <v>105</v>
      </c>
      <c r="G9" s="134">
        <v>130</v>
      </c>
      <c r="H9" s="107">
        <f>G47+G63+G73+G83++G92+G100+G115+G125+G133+G149+G164+G178</f>
        <v>552</v>
      </c>
    </row>
    <row r="10" spans="1:13" ht="15" customHeight="1">
      <c r="A10" s="134" t="s">
        <v>31</v>
      </c>
      <c r="B10" s="134">
        <v>0</v>
      </c>
      <c r="C10" s="2" t="s">
        <v>38</v>
      </c>
      <c r="D10" s="144">
        <f>G96+G112+G129+G145+G158+G159</f>
        <v>66</v>
      </c>
      <c r="E10" s="144"/>
      <c r="F10" s="133">
        <v>60</v>
      </c>
      <c r="G10" s="134">
        <v>80</v>
      </c>
    </row>
    <row r="11" spans="1:13" ht="30" customHeight="1">
      <c r="A11" s="134" t="s">
        <v>32</v>
      </c>
      <c r="B11" s="134">
        <v>-1</v>
      </c>
      <c r="C11" s="2" t="s">
        <v>280</v>
      </c>
      <c r="D11" s="144">
        <f>G98+G111+G130+G147+G160+G161</f>
        <v>54</v>
      </c>
      <c r="E11" s="144"/>
      <c r="F11" s="133">
        <v>55</v>
      </c>
      <c r="G11" s="134">
        <v>90</v>
      </c>
    </row>
    <row r="12" spans="1:13" ht="15" customHeight="1">
      <c r="A12" s="134" t="s">
        <v>33</v>
      </c>
      <c r="B12" s="134">
        <v>0</v>
      </c>
      <c r="C12" s="1" t="s">
        <v>34</v>
      </c>
      <c r="D12" s="144">
        <f>G80+G114+G132+G125</f>
        <v>30</v>
      </c>
      <c r="E12" s="144"/>
      <c r="F12" s="133">
        <v>20</v>
      </c>
      <c r="G12" s="134">
        <v>50</v>
      </c>
    </row>
    <row r="13" spans="1:13" ht="15" customHeight="1">
      <c r="A13" s="134" t="s">
        <v>35</v>
      </c>
      <c r="B13" s="134">
        <v>0</v>
      </c>
      <c r="C13" s="16" t="s">
        <v>36</v>
      </c>
      <c r="D13" s="144">
        <f>G162+G177+G148</f>
        <v>80</v>
      </c>
      <c r="E13" s="144"/>
      <c r="F13" s="133">
        <v>70</v>
      </c>
      <c r="G13" s="134">
        <v>80</v>
      </c>
      <c r="I13" s="1"/>
      <c r="J13" s="144"/>
      <c r="K13" s="144"/>
      <c r="L13" s="32"/>
      <c r="M13" s="33"/>
    </row>
    <row r="14" spans="1:13" ht="15" customHeight="1">
      <c r="A14" s="134"/>
      <c r="B14" s="134"/>
      <c r="C14" s="20" t="s">
        <v>11</v>
      </c>
      <c r="D14" s="162">
        <f>SUM(D4:D13)</f>
        <v>552</v>
      </c>
      <c r="E14" s="162"/>
      <c r="F14" s="135">
        <v>540</v>
      </c>
      <c r="G14" s="21">
        <v>570</v>
      </c>
      <c r="I14" s="1"/>
      <c r="J14" s="144"/>
      <c r="K14" s="144"/>
      <c r="L14" s="32"/>
      <c r="M14" s="33"/>
    </row>
    <row r="15" spans="1:13" ht="15" customHeight="1">
      <c r="A15" s="167" t="s">
        <v>68</v>
      </c>
      <c r="B15" s="167"/>
      <c r="C15" s="167"/>
      <c r="D15" s="167"/>
      <c r="E15" s="167"/>
      <c r="F15" s="167"/>
      <c r="G15" s="167"/>
      <c r="I15" s="3"/>
      <c r="J15" s="144"/>
      <c r="K15" s="144"/>
      <c r="L15" s="32"/>
      <c r="M15" s="33"/>
    </row>
    <row r="16" spans="1:13" s="41" customFormat="1" ht="15" customHeight="1">
      <c r="A16" s="159" t="s">
        <v>126</v>
      </c>
      <c r="B16" s="159"/>
      <c r="C16" s="159"/>
      <c r="D16" s="159"/>
      <c r="E16" s="159"/>
      <c r="F16" s="159"/>
      <c r="G16" s="159"/>
      <c r="H16" s="107"/>
      <c r="I16" s="1"/>
      <c r="J16" s="163"/>
      <c r="K16" s="163"/>
      <c r="L16" s="1"/>
      <c r="M16" s="1"/>
    </row>
    <row r="17" spans="1:13" s="42" customFormat="1" ht="15" customHeight="1">
      <c r="A17" s="11" t="s">
        <v>52</v>
      </c>
      <c r="B17" s="11" t="s">
        <v>53</v>
      </c>
      <c r="C17" s="11" t="s">
        <v>54</v>
      </c>
      <c r="D17" s="11"/>
      <c r="E17" s="12"/>
      <c r="F17" s="12"/>
      <c r="G17" s="11"/>
      <c r="H17" s="165"/>
      <c r="I17" s="166"/>
      <c r="J17" s="166"/>
      <c r="K17" s="166"/>
      <c r="L17" s="166"/>
      <c r="M17" s="166"/>
    </row>
    <row r="18" spans="1:13" s="42" customFormat="1" ht="15" customHeight="1">
      <c r="A18" s="8"/>
      <c r="B18" s="131" t="s">
        <v>55</v>
      </c>
      <c r="C18" s="8" t="s">
        <v>127</v>
      </c>
      <c r="D18" s="131"/>
      <c r="E18" s="10"/>
      <c r="F18" s="10"/>
      <c r="G18" s="131"/>
      <c r="H18" s="35"/>
      <c r="I18" s="34"/>
      <c r="J18" s="146"/>
      <c r="K18" s="146"/>
      <c r="L18" s="146"/>
      <c r="M18" s="34"/>
    </row>
    <row r="19" spans="1:13" s="5" customFormat="1" ht="15" customHeight="1">
      <c r="A19" s="8"/>
      <c r="B19" s="131" t="s">
        <v>56</v>
      </c>
      <c r="C19" s="8" t="s">
        <v>128</v>
      </c>
      <c r="D19" s="131"/>
      <c r="E19" s="10"/>
      <c r="F19" s="10"/>
      <c r="G19" s="131"/>
      <c r="H19" s="109"/>
      <c r="I19" s="43"/>
      <c r="J19" s="44"/>
      <c r="K19" s="44"/>
      <c r="L19" s="44"/>
      <c r="M19" s="44"/>
    </row>
    <row r="20" spans="1:13" s="5" customFormat="1" ht="15" customHeight="1">
      <c r="A20" s="8"/>
      <c r="B20" s="131" t="s">
        <v>57</v>
      </c>
      <c r="C20" s="8" t="s">
        <v>122</v>
      </c>
      <c r="D20" s="131"/>
      <c r="E20" s="10"/>
      <c r="F20" s="10"/>
      <c r="G20" s="131"/>
      <c r="H20" s="109"/>
      <c r="I20" s="43"/>
      <c r="J20" s="44"/>
      <c r="K20" s="44"/>
      <c r="L20" s="44"/>
      <c r="M20" s="44"/>
    </row>
    <row r="21" spans="1:13" s="5" customFormat="1" ht="15" customHeight="1">
      <c r="A21" s="8"/>
      <c r="B21" s="131"/>
      <c r="C21" s="8"/>
      <c r="D21" s="131"/>
      <c r="E21" s="10"/>
      <c r="F21" s="10"/>
      <c r="G21" s="131"/>
      <c r="H21" s="109"/>
      <c r="I21" s="43"/>
      <c r="J21" s="44"/>
      <c r="K21" s="44"/>
      <c r="L21" s="44"/>
      <c r="M21" s="44"/>
    </row>
    <row r="22" spans="1:13" s="5" customFormat="1" ht="15" customHeight="1">
      <c r="A22" s="171" t="s">
        <v>126</v>
      </c>
      <c r="B22" s="171"/>
      <c r="C22" s="171"/>
      <c r="D22" s="171"/>
      <c r="E22" s="171"/>
      <c r="F22" s="171"/>
      <c r="G22" s="171"/>
      <c r="H22" s="109"/>
      <c r="I22" s="43"/>
      <c r="J22" s="44"/>
      <c r="K22" s="44"/>
      <c r="L22" s="44"/>
      <c r="M22" s="44"/>
    </row>
    <row r="23" spans="1:13" s="5" customFormat="1" ht="25.5">
      <c r="A23" s="136" t="s">
        <v>268</v>
      </c>
      <c r="B23" s="136" t="s">
        <v>53</v>
      </c>
      <c r="C23" s="136" t="s">
        <v>54</v>
      </c>
      <c r="D23" s="136" t="s">
        <v>269</v>
      </c>
      <c r="E23" s="136" t="s">
        <v>270</v>
      </c>
      <c r="F23" s="136" t="s">
        <v>271</v>
      </c>
      <c r="G23" s="136" t="s">
        <v>3</v>
      </c>
      <c r="H23" s="109"/>
      <c r="I23" s="43"/>
      <c r="J23" s="44"/>
      <c r="K23" s="44"/>
      <c r="L23" s="44"/>
      <c r="M23" s="44"/>
    </row>
    <row r="24" spans="1:13" s="5" customFormat="1" ht="15" customHeight="1">
      <c r="A24" s="100"/>
      <c r="B24" s="100" t="s">
        <v>55</v>
      </c>
      <c r="C24" s="100" t="s">
        <v>127</v>
      </c>
      <c r="D24" s="100"/>
      <c r="E24" s="100"/>
      <c r="F24" s="100"/>
      <c r="G24" s="137"/>
      <c r="H24" s="109"/>
      <c r="I24" s="43"/>
      <c r="J24" s="44"/>
      <c r="K24" s="44"/>
      <c r="L24" s="44"/>
      <c r="M24" s="44"/>
    </row>
    <row r="25" spans="1:13" s="5" customFormat="1" ht="15" customHeight="1">
      <c r="A25" s="8" t="s">
        <v>141</v>
      </c>
      <c r="B25" s="131" t="s">
        <v>142</v>
      </c>
      <c r="C25" s="17" t="s">
        <v>143</v>
      </c>
      <c r="D25" s="131">
        <v>3</v>
      </c>
      <c r="E25" s="131">
        <v>0</v>
      </c>
      <c r="F25" s="131">
        <v>2</v>
      </c>
      <c r="G25" s="131">
        <v>11</v>
      </c>
      <c r="H25" s="109"/>
      <c r="I25" s="43"/>
      <c r="J25" s="44"/>
      <c r="K25" s="44"/>
      <c r="L25" s="44"/>
      <c r="M25" s="44"/>
    </row>
    <row r="26" spans="1:13" s="5" customFormat="1" ht="15" customHeight="1">
      <c r="A26" s="8" t="s">
        <v>161</v>
      </c>
      <c r="B26" s="131" t="s">
        <v>162</v>
      </c>
      <c r="C26" s="17" t="s">
        <v>163</v>
      </c>
      <c r="D26" s="131">
        <v>3</v>
      </c>
      <c r="E26" s="131">
        <v>0</v>
      </c>
      <c r="F26" s="131">
        <v>2</v>
      </c>
      <c r="G26" s="131">
        <v>11</v>
      </c>
      <c r="H26" s="110"/>
      <c r="I26" s="45"/>
      <c r="J26" s="46"/>
      <c r="K26" s="46"/>
      <c r="L26" s="46"/>
      <c r="M26" s="46"/>
    </row>
    <row r="27" spans="1:13" s="42" customFormat="1" ht="15" customHeight="1">
      <c r="A27" s="8" t="s">
        <v>177</v>
      </c>
      <c r="B27" s="131" t="s">
        <v>178</v>
      </c>
      <c r="C27" s="17" t="s">
        <v>179</v>
      </c>
      <c r="D27" s="131">
        <v>3</v>
      </c>
      <c r="E27" s="131">
        <v>0</v>
      </c>
      <c r="F27" s="131">
        <v>2</v>
      </c>
      <c r="G27" s="131">
        <v>11</v>
      </c>
      <c r="H27" s="109"/>
      <c r="I27" s="43"/>
      <c r="J27" s="44"/>
      <c r="K27" s="44"/>
      <c r="L27" s="44"/>
      <c r="M27" s="44"/>
    </row>
    <row r="28" spans="1:13" s="42" customFormat="1" ht="15" customHeight="1">
      <c r="A28" s="8" t="s">
        <v>212</v>
      </c>
      <c r="B28" s="131" t="s">
        <v>272</v>
      </c>
      <c r="C28" s="17" t="s">
        <v>200</v>
      </c>
      <c r="D28" s="131">
        <v>3</v>
      </c>
      <c r="E28" s="131">
        <v>1</v>
      </c>
      <c r="F28" s="131">
        <v>0</v>
      </c>
      <c r="G28" s="131">
        <v>11</v>
      </c>
      <c r="H28" s="110"/>
      <c r="I28" s="45"/>
      <c r="J28" s="46"/>
      <c r="K28" s="46"/>
      <c r="L28" s="46"/>
      <c r="M28" s="46"/>
    </row>
    <row r="29" spans="1:13" s="5" customFormat="1" ht="15" customHeight="1">
      <c r="A29" s="143"/>
      <c r="B29" s="143"/>
      <c r="C29" s="143"/>
      <c r="D29" s="143"/>
      <c r="E29" s="143"/>
      <c r="F29" s="143"/>
      <c r="G29" s="143"/>
      <c r="H29" s="47"/>
      <c r="I29" s="48"/>
      <c r="J29" s="49"/>
    </row>
    <row r="30" spans="1:13" s="5" customFormat="1" ht="15" customHeight="1">
      <c r="A30" s="100"/>
      <c r="B30" s="100" t="s">
        <v>56</v>
      </c>
      <c r="C30" s="100" t="s">
        <v>128</v>
      </c>
      <c r="D30" s="100"/>
      <c r="E30" s="100"/>
      <c r="F30" s="100"/>
      <c r="G30" s="137"/>
      <c r="H30" s="47"/>
      <c r="I30" s="48"/>
      <c r="J30" s="49"/>
    </row>
    <row r="31" spans="1:13" s="5" customFormat="1" ht="15" customHeight="1">
      <c r="A31" s="8" t="s">
        <v>144</v>
      </c>
      <c r="B31" s="131" t="s">
        <v>145</v>
      </c>
      <c r="C31" s="17" t="s">
        <v>146</v>
      </c>
      <c r="D31" s="131">
        <v>3</v>
      </c>
      <c r="E31" s="131">
        <v>0</v>
      </c>
      <c r="F31" s="131">
        <v>2</v>
      </c>
      <c r="G31" s="131">
        <v>11</v>
      </c>
      <c r="H31" s="47"/>
      <c r="I31" s="48"/>
      <c r="J31" s="49"/>
    </row>
    <row r="32" spans="1:13" s="5" customFormat="1" ht="15" customHeight="1">
      <c r="A32" s="8" t="s">
        <v>164</v>
      </c>
      <c r="B32" s="131" t="s">
        <v>165</v>
      </c>
      <c r="C32" s="17" t="s">
        <v>166</v>
      </c>
      <c r="D32" s="131">
        <v>3</v>
      </c>
      <c r="E32" s="131">
        <v>1</v>
      </c>
      <c r="F32" s="131">
        <v>0</v>
      </c>
      <c r="G32" s="131">
        <v>11</v>
      </c>
      <c r="H32" s="47"/>
      <c r="I32" s="48"/>
      <c r="J32" s="49"/>
    </row>
    <row r="33" spans="1:13" s="5" customFormat="1" ht="15" customHeight="1">
      <c r="A33" s="8" t="s">
        <v>180</v>
      </c>
      <c r="B33" s="131" t="s">
        <v>181</v>
      </c>
      <c r="C33" s="17" t="s">
        <v>182</v>
      </c>
      <c r="D33" s="131">
        <v>3</v>
      </c>
      <c r="E33" s="131">
        <v>1</v>
      </c>
      <c r="F33" s="131">
        <v>0</v>
      </c>
      <c r="G33" s="131">
        <v>11</v>
      </c>
      <c r="H33" s="111"/>
      <c r="I33" s="50"/>
      <c r="J33" s="51"/>
      <c r="K33" s="51"/>
      <c r="L33" s="51"/>
      <c r="M33" s="51"/>
    </row>
    <row r="34" spans="1:13" s="5" customFormat="1" ht="15" customHeight="1">
      <c r="A34" s="8" t="s">
        <v>201</v>
      </c>
      <c r="B34" s="131" t="s">
        <v>202</v>
      </c>
      <c r="C34" s="17" t="s">
        <v>203</v>
      </c>
      <c r="D34" s="131">
        <v>3</v>
      </c>
      <c r="E34" s="131">
        <v>0</v>
      </c>
      <c r="F34" s="131">
        <v>0</v>
      </c>
      <c r="G34" s="131">
        <v>9</v>
      </c>
      <c r="H34" s="111"/>
      <c r="I34" s="50"/>
      <c r="J34" s="51"/>
      <c r="K34" s="51"/>
      <c r="L34" s="51"/>
      <c r="M34" s="51"/>
    </row>
    <row r="35" spans="1:13" s="9" customFormat="1" ht="15" customHeight="1">
      <c r="A35" s="8" t="s">
        <v>215</v>
      </c>
      <c r="B35" s="131" t="s">
        <v>216</v>
      </c>
      <c r="C35" s="17" t="s">
        <v>206</v>
      </c>
      <c r="D35" s="131">
        <v>3</v>
      </c>
      <c r="E35" s="131">
        <v>0</v>
      </c>
      <c r="F35" s="131">
        <v>2</v>
      </c>
      <c r="G35" s="131">
        <v>11</v>
      </c>
      <c r="H35" s="111"/>
      <c r="I35" s="50"/>
      <c r="J35" s="51"/>
      <c r="K35" s="51"/>
      <c r="L35" s="51"/>
      <c r="M35" s="51"/>
    </row>
    <row r="36" spans="1:13" s="9" customFormat="1" ht="15" customHeight="1">
      <c r="A36" s="149"/>
      <c r="B36" s="149"/>
      <c r="C36" s="149"/>
      <c r="D36" s="149"/>
      <c r="E36" s="149"/>
      <c r="F36" s="149"/>
      <c r="G36" s="149"/>
      <c r="H36" s="111"/>
      <c r="I36" s="50"/>
      <c r="J36" s="51"/>
      <c r="K36" s="51"/>
      <c r="L36" s="51"/>
      <c r="M36" s="51"/>
    </row>
    <row r="37" spans="1:13" s="1" customFormat="1" ht="15" customHeight="1">
      <c r="A37" s="100"/>
      <c r="B37" s="100" t="s">
        <v>57</v>
      </c>
      <c r="C37" s="100" t="s">
        <v>122</v>
      </c>
      <c r="D37" s="100"/>
      <c r="E37" s="100"/>
      <c r="F37" s="100"/>
      <c r="G37" s="137"/>
      <c r="H37" s="111"/>
      <c r="I37" s="50"/>
      <c r="J37" s="147"/>
      <c r="K37" s="147"/>
      <c r="L37" s="147"/>
      <c r="M37" s="147"/>
    </row>
    <row r="38" spans="1:13" s="9" customFormat="1" ht="15" customHeight="1">
      <c r="A38" s="8" t="s">
        <v>147</v>
      </c>
      <c r="B38" s="131" t="s">
        <v>148</v>
      </c>
      <c r="C38" s="17" t="s">
        <v>149</v>
      </c>
      <c r="D38" s="131">
        <v>3</v>
      </c>
      <c r="E38" s="131">
        <v>1</v>
      </c>
      <c r="F38" s="131">
        <v>0</v>
      </c>
      <c r="G38" s="131">
        <v>11</v>
      </c>
      <c r="H38" s="111"/>
      <c r="I38" s="50"/>
      <c r="J38" s="148"/>
      <c r="K38" s="148"/>
      <c r="L38" s="148"/>
      <c r="M38" s="148"/>
    </row>
    <row r="39" spans="1:13" s="9" customFormat="1" ht="15" customHeight="1">
      <c r="A39" s="8" t="s">
        <v>150</v>
      </c>
      <c r="B39" s="131" t="s">
        <v>151</v>
      </c>
      <c r="C39" s="17" t="s">
        <v>152</v>
      </c>
      <c r="D39" s="131">
        <v>3</v>
      </c>
      <c r="E39" s="131">
        <v>1</v>
      </c>
      <c r="F39" s="131">
        <v>0</v>
      </c>
      <c r="G39" s="131">
        <f t="shared" ref="G39" si="0">D39*3+E39*2+F39*1</f>
        <v>11</v>
      </c>
      <c r="H39" s="112"/>
      <c r="I39" s="52"/>
      <c r="J39" s="53"/>
      <c r="K39" s="53"/>
      <c r="L39" s="53"/>
      <c r="M39" s="54"/>
    </row>
    <row r="40" spans="1:13" s="9" customFormat="1" ht="15" customHeight="1">
      <c r="A40" s="8" t="s">
        <v>273</v>
      </c>
      <c r="B40" s="131" t="s">
        <v>274</v>
      </c>
      <c r="C40" s="17" t="s">
        <v>167</v>
      </c>
      <c r="D40" s="131">
        <v>3</v>
      </c>
      <c r="E40" s="131">
        <v>1</v>
      </c>
      <c r="F40" s="131">
        <v>0</v>
      </c>
      <c r="G40" s="131">
        <v>11</v>
      </c>
      <c r="H40" s="111"/>
      <c r="I40" s="50"/>
      <c r="J40" s="51"/>
      <c r="K40" s="51"/>
      <c r="L40" s="51"/>
      <c r="M40" s="51"/>
    </row>
    <row r="41" spans="1:13" s="16" customFormat="1" ht="15" customHeight="1">
      <c r="A41" s="8" t="s">
        <v>183</v>
      </c>
      <c r="B41" s="131" t="s">
        <v>184</v>
      </c>
      <c r="C41" s="17" t="s">
        <v>185</v>
      </c>
      <c r="D41" s="131">
        <v>3</v>
      </c>
      <c r="E41" s="131">
        <v>0</v>
      </c>
      <c r="F41" s="131">
        <v>0</v>
      </c>
      <c r="G41" s="131">
        <v>9</v>
      </c>
      <c r="H41" s="113"/>
      <c r="I41" s="23"/>
      <c r="J41" s="23"/>
      <c r="K41" s="23"/>
      <c r="L41" s="23"/>
      <c r="M41" s="23"/>
    </row>
    <row r="42" spans="1:13" s="56" customFormat="1" ht="15" customHeight="1">
      <c r="A42" s="8" t="s">
        <v>186</v>
      </c>
      <c r="B42" s="131" t="s">
        <v>187</v>
      </c>
      <c r="C42" s="17" t="s">
        <v>188</v>
      </c>
      <c r="D42" s="131">
        <v>3</v>
      </c>
      <c r="E42" s="131">
        <v>0</v>
      </c>
      <c r="F42" s="131">
        <v>0</v>
      </c>
      <c r="G42" s="131">
        <v>9</v>
      </c>
      <c r="H42" s="105"/>
      <c r="I42" s="55"/>
      <c r="J42" s="55"/>
      <c r="K42" s="55"/>
      <c r="L42" s="55"/>
      <c r="M42" s="55"/>
    </row>
    <row r="43" spans="1:13" s="1" customFormat="1" ht="15" customHeight="1">
      <c r="A43" s="143"/>
      <c r="B43" s="144"/>
      <c r="C43" s="145"/>
      <c r="D43" s="144"/>
      <c r="E43" s="144"/>
      <c r="F43" s="144"/>
      <c r="G43" s="144"/>
      <c r="H43" s="105"/>
      <c r="I43" s="57"/>
      <c r="J43" s="58"/>
      <c r="K43" s="58"/>
      <c r="L43" s="58"/>
      <c r="M43" s="58"/>
    </row>
    <row r="44" spans="1:13" s="1" customFormat="1" ht="15" customHeight="1">
      <c r="A44" s="170" t="s">
        <v>282</v>
      </c>
      <c r="B44" s="170"/>
      <c r="C44" s="170"/>
      <c r="D44" s="170"/>
      <c r="E44" s="170"/>
      <c r="F44" s="170"/>
      <c r="G44" s="170"/>
      <c r="H44" s="107"/>
    </row>
    <row r="45" spans="1:13" s="1" customFormat="1" ht="25.5">
      <c r="A45" s="132" t="s">
        <v>21</v>
      </c>
      <c r="B45" s="132" t="s">
        <v>0</v>
      </c>
      <c r="C45" s="132" t="s">
        <v>1</v>
      </c>
      <c r="D45" s="168" t="s">
        <v>2</v>
      </c>
      <c r="E45" s="168"/>
      <c r="F45" s="168"/>
      <c r="G45" s="132" t="s">
        <v>3</v>
      </c>
      <c r="H45" s="107"/>
    </row>
    <row r="46" spans="1:13" ht="15" customHeight="1">
      <c r="A46" s="130" t="s">
        <v>79</v>
      </c>
      <c r="B46" s="159" t="s">
        <v>81</v>
      </c>
      <c r="C46" s="159"/>
      <c r="D46" s="159"/>
      <c r="E46" s="159"/>
      <c r="F46" s="159"/>
      <c r="G46" s="159"/>
    </row>
    <row r="47" spans="1:13" s="1" customFormat="1" ht="15" customHeight="1">
      <c r="A47" s="4" t="s">
        <v>42</v>
      </c>
      <c r="B47" s="36" t="s">
        <v>9</v>
      </c>
      <c r="C47" s="4" t="s">
        <v>10</v>
      </c>
      <c r="D47" s="133">
        <v>1</v>
      </c>
      <c r="E47" s="133">
        <v>1</v>
      </c>
      <c r="F47" s="133">
        <v>0</v>
      </c>
      <c r="G47" s="133">
        <f>D47*3+E47*2+F47*1</f>
        <v>5</v>
      </c>
      <c r="H47" s="107"/>
    </row>
    <row r="48" spans="1:13" s="1" customFormat="1" ht="15" customHeight="1">
      <c r="A48" s="4" t="s">
        <v>241</v>
      </c>
      <c r="B48" s="133" t="s">
        <v>14</v>
      </c>
      <c r="C48" s="4" t="s">
        <v>15</v>
      </c>
      <c r="D48" s="133">
        <v>0</v>
      </c>
      <c r="E48" s="133">
        <v>1</v>
      </c>
      <c r="F48" s="133">
        <v>3</v>
      </c>
      <c r="G48" s="133">
        <f>D48*3+E48*2+F48*1</f>
        <v>5</v>
      </c>
      <c r="H48" s="107"/>
    </row>
    <row r="49" spans="1:13" s="1" customFormat="1" ht="15" customHeight="1">
      <c r="A49" s="4" t="s">
        <v>242</v>
      </c>
      <c r="B49" s="133" t="s">
        <v>243</v>
      </c>
      <c r="C49" s="4" t="s">
        <v>43</v>
      </c>
      <c r="D49" s="133">
        <v>0</v>
      </c>
      <c r="E49" s="133">
        <v>1</v>
      </c>
      <c r="F49" s="133">
        <v>3</v>
      </c>
      <c r="G49" s="133">
        <f>D49*3+E49*2+F49*1</f>
        <v>5</v>
      </c>
      <c r="H49" s="107"/>
    </row>
    <row r="50" spans="1:13" s="1" customFormat="1" ht="15" customHeight="1">
      <c r="A50" s="5"/>
      <c r="B50" s="5"/>
      <c r="C50" s="6" t="s">
        <v>11</v>
      </c>
      <c r="D50" s="19">
        <f>SUM(D47:D49)</f>
        <v>1</v>
      </c>
      <c r="E50" s="19">
        <f>SUM(E47:E49)</f>
        <v>3</v>
      </c>
      <c r="F50" s="19">
        <f>SUM(F47:F49)</f>
        <v>6</v>
      </c>
      <c r="G50" s="19">
        <f>SUM(G47:G49)</f>
        <v>15</v>
      </c>
      <c r="H50" s="114"/>
      <c r="I50" s="63"/>
      <c r="J50" s="64"/>
      <c r="K50" s="63"/>
      <c r="L50" s="64"/>
      <c r="M50" s="63"/>
    </row>
    <row r="51" spans="1:13" s="1" customFormat="1" ht="15" customHeight="1">
      <c r="A51" s="4" t="s">
        <v>60</v>
      </c>
      <c r="B51" s="133" t="s">
        <v>12</v>
      </c>
      <c r="C51" s="4" t="s">
        <v>13</v>
      </c>
      <c r="D51" s="133">
        <v>2</v>
      </c>
      <c r="E51" s="133">
        <v>0</v>
      </c>
      <c r="F51" s="133">
        <v>1</v>
      </c>
      <c r="G51" s="133">
        <f>D51*3+E51*2+F51*1</f>
        <v>7</v>
      </c>
      <c r="H51" s="115">
        <f>5+5+5+7</f>
        <v>22</v>
      </c>
      <c r="I51" s="104"/>
      <c r="J51" s="65"/>
      <c r="K51" s="65"/>
      <c r="L51" s="65"/>
      <c r="M51" s="65"/>
    </row>
    <row r="52" spans="1:13" ht="15" customHeight="1">
      <c r="A52" s="4"/>
      <c r="B52" s="133"/>
      <c r="C52" s="7" t="s">
        <v>11</v>
      </c>
      <c r="D52" s="135">
        <f>SUM(D50:D51)</f>
        <v>3</v>
      </c>
      <c r="E52" s="135">
        <f>SUM(E50:E51)</f>
        <v>3</v>
      </c>
      <c r="F52" s="135">
        <f>SUM(F50:F51)</f>
        <v>7</v>
      </c>
      <c r="G52" s="135">
        <f>SUM(G50:G51)</f>
        <v>22</v>
      </c>
      <c r="H52" s="116"/>
      <c r="I52" s="60"/>
      <c r="J52" s="65"/>
      <c r="K52" s="65"/>
      <c r="L52" s="65"/>
      <c r="M52" s="65"/>
    </row>
    <row r="53" spans="1:13" s="1" customFormat="1" ht="15" customHeight="1">
      <c r="A53" s="169" t="s">
        <v>44</v>
      </c>
      <c r="B53" s="169"/>
      <c r="C53" s="169"/>
      <c r="D53" s="169"/>
      <c r="E53" s="169"/>
      <c r="F53" s="169"/>
      <c r="G53" s="169"/>
      <c r="H53" s="105"/>
      <c r="I53" s="68"/>
      <c r="J53" s="69"/>
      <c r="K53" s="69"/>
      <c r="L53" s="69"/>
      <c r="M53" s="69"/>
    </row>
    <row r="54" spans="1:13" s="1" customFormat="1" ht="15" customHeight="1">
      <c r="A54" s="169" t="s">
        <v>45</v>
      </c>
      <c r="B54" s="169"/>
      <c r="C54" s="169"/>
      <c r="D54" s="169"/>
      <c r="E54" s="169"/>
      <c r="F54" s="169"/>
      <c r="G54" s="169"/>
      <c r="H54" s="105"/>
      <c r="I54" s="68"/>
      <c r="J54" s="69"/>
      <c r="K54" s="69"/>
      <c r="L54" s="69"/>
      <c r="M54" s="69"/>
    </row>
    <row r="55" spans="1:13" s="1" customFormat="1" ht="15" customHeight="1">
      <c r="A55" s="132" t="s">
        <v>21</v>
      </c>
      <c r="B55" s="132" t="s">
        <v>0</v>
      </c>
      <c r="C55" s="132" t="s">
        <v>1</v>
      </c>
      <c r="D55" s="168" t="s">
        <v>2</v>
      </c>
      <c r="E55" s="168"/>
      <c r="F55" s="168"/>
      <c r="G55" s="132" t="s">
        <v>3</v>
      </c>
      <c r="H55" s="105"/>
      <c r="I55" s="68"/>
      <c r="J55" s="69"/>
      <c r="K55" s="69"/>
      <c r="L55" s="69"/>
      <c r="M55" s="69"/>
    </row>
    <row r="56" spans="1:13" s="1" customFormat="1" ht="15" customHeight="1">
      <c r="A56" s="130" t="s">
        <v>79</v>
      </c>
      <c r="B56" s="159" t="s">
        <v>81</v>
      </c>
      <c r="C56" s="159"/>
      <c r="D56" s="159"/>
      <c r="E56" s="159"/>
      <c r="F56" s="159"/>
      <c r="G56" s="159"/>
      <c r="H56" s="117"/>
      <c r="I56" s="70"/>
      <c r="J56" s="71"/>
      <c r="K56" s="71"/>
      <c r="L56" s="71"/>
      <c r="M56" s="58"/>
    </row>
    <row r="57" spans="1:13" s="14" customFormat="1" ht="15" customHeight="1">
      <c r="A57" s="8" t="s">
        <v>90</v>
      </c>
      <c r="B57" s="131" t="s">
        <v>51</v>
      </c>
      <c r="C57" s="8" t="s">
        <v>91</v>
      </c>
      <c r="D57" s="131">
        <v>3</v>
      </c>
      <c r="E57" s="10">
        <v>1</v>
      </c>
      <c r="F57" s="10">
        <v>2</v>
      </c>
      <c r="G57" s="131">
        <f>D57*3+E57*2+F57*1</f>
        <v>13</v>
      </c>
      <c r="H57" s="117"/>
      <c r="I57" s="60"/>
      <c r="J57" s="71"/>
      <c r="K57" s="71"/>
      <c r="L57" s="71"/>
      <c r="M57" s="58"/>
    </row>
    <row r="58" spans="1:13" ht="15" customHeight="1">
      <c r="A58" s="8" t="s">
        <v>92</v>
      </c>
      <c r="B58" s="131" t="s">
        <v>4</v>
      </c>
      <c r="C58" s="8" t="s">
        <v>5</v>
      </c>
      <c r="D58" s="131">
        <v>2</v>
      </c>
      <c r="E58" s="10">
        <v>1</v>
      </c>
      <c r="F58" s="10">
        <v>2</v>
      </c>
      <c r="G58" s="131">
        <f t="shared" ref="G58:G63" si="1">D58*3+E58*2+F58*1</f>
        <v>10</v>
      </c>
      <c r="H58" s="117"/>
      <c r="I58" s="50"/>
      <c r="J58" s="71"/>
      <c r="K58" s="71"/>
      <c r="L58" s="71"/>
      <c r="M58" s="58"/>
    </row>
    <row r="59" spans="1:13" s="1" customFormat="1" ht="15" customHeight="1">
      <c r="A59" s="8" t="s">
        <v>93</v>
      </c>
      <c r="B59" s="131" t="s">
        <v>94</v>
      </c>
      <c r="C59" s="8" t="s">
        <v>95</v>
      </c>
      <c r="D59" s="131">
        <v>3</v>
      </c>
      <c r="E59" s="10">
        <v>1</v>
      </c>
      <c r="F59" s="10">
        <v>0</v>
      </c>
      <c r="G59" s="131">
        <f t="shared" si="1"/>
        <v>11</v>
      </c>
      <c r="H59" s="117"/>
      <c r="I59" s="70"/>
      <c r="J59" s="71"/>
      <c r="K59" s="71"/>
      <c r="L59" s="71"/>
      <c r="M59" s="58"/>
    </row>
    <row r="60" spans="1:13" s="1" customFormat="1" ht="15" customHeight="1">
      <c r="A60" s="141" t="s">
        <v>284</v>
      </c>
      <c r="B60" s="142" t="s">
        <v>283</v>
      </c>
      <c r="C60" s="141" t="s">
        <v>96</v>
      </c>
      <c r="D60" s="131">
        <v>3</v>
      </c>
      <c r="E60" s="10">
        <v>1</v>
      </c>
      <c r="F60" s="10">
        <v>0</v>
      </c>
      <c r="G60" s="131">
        <f t="shared" si="1"/>
        <v>11</v>
      </c>
      <c r="H60" s="117">
        <f>13+10+11+11+6+3</f>
        <v>54</v>
      </c>
      <c r="I60" s="60"/>
      <c r="J60" s="71"/>
      <c r="K60" s="71"/>
      <c r="L60" s="71"/>
      <c r="M60" s="58"/>
    </row>
    <row r="61" spans="1:13" s="1" customFormat="1" ht="15" customHeight="1">
      <c r="A61" s="8" t="s">
        <v>63</v>
      </c>
      <c r="B61" s="131" t="s">
        <v>7</v>
      </c>
      <c r="C61" s="8" t="s">
        <v>8</v>
      </c>
      <c r="D61" s="131">
        <v>1</v>
      </c>
      <c r="E61" s="10">
        <v>0</v>
      </c>
      <c r="F61" s="10">
        <v>3</v>
      </c>
      <c r="G61" s="131">
        <f>D61*3+E61*2+F61*1</f>
        <v>6</v>
      </c>
      <c r="H61" s="111"/>
      <c r="I61" s="61"/>
      <c r="J61" s="62"/>
      <c r="K61" s="62"/>
      <c r="L61" s="62"/>
      <c r="M61" s="62"/>
    </row>
    <row r="62" spans="1:13" s="1" customFormat="1" ht="15" customHeight="1">
      <c r="A62" s="8" t="s">
        <v>64</v>
      </c>
      <c r="B62" s="131" t="s">
        <v>6</v>
      </c>
      <c r="C62" s="8" t="s">
        <v>97</v>
      </c>
      <c r="D62" s="131">
        <v>0</v>
      </c>
      <c r="E62" s="10">
        <v>0</v>
      </c>
      <c r="F62" s="10">
        <v>3</v>
      </c>
      <c r="G62" s="131">
        <f t="shared" si="1"/>
        <v>3</v>
      </c>
      <c r="H62" s="112"/>
      <c r="I62" s="72"/>
      <c r="J62" s="73"/>
      <c r="K62" s="72"/>
      <c r="L62" s="73"/>
      <c r="M62" s="73"/>
    </row>
    <row r="63" spans="1:13" s="1" customFormat="1" ht="15" customHeight="1">
      <c r="A63" s="8"/>
      <c r="B63" s="8"/>
      <c r="C63" s="18" t="s">
        <v>11</v>
      </c>
      <c r="D63" s="11">
        <f>SUM(D56:D62)</f>
        <v>12</v>
      </c>
      <c r="E63" s="12">
        <f>SUM(E56:E62)</f>
        <v>4</v>
      </c>
      <c r="F63" s="12">
        <f>SUM(F56:F62)</f>
        <v>10</v>
      </c>
      <c r="G63" s="11">
        <f t="shared" si="1"/>
        <v>54</v>
      </c>
      <c r="H63" s="150"/>
      <c r="I63" s="150"/>
      <c r="J63" s="150"/>
      <c r="K63" s="150"/>
      <c r="L63" s="150"/>
      <c r="M63" s="150"/>
    </row>
    <row r="64" spans="1:13" s="1" customFormat="1" ht="15" customHeight="1">
      <c r="A64" s="153"/>
      <c r="B64" s="153"/>
      <c r="C64" s="153"/>
      <c r="D64" s="153"/>
      <c r="E64" s="153"/>
      <c r="F64" s="153"/>
      <c r="G64" s="153"/>
      <c r="H64" s="154"/>
      <c r="I64" s="154"/>
      <c r="J64" s="154"/>
      <c r="K64" s="154"/>
      <c r="L64" s="154"/>
      <c r="M64" s="155"/>
    </row>
    <row r="65" spans="1:13" s="1" customFormat="1" ht="15">
      <c r="A65" s="130" t="s">
        <v>79</v>
      </c>
      <c r="B65" s="159" t="s">
        <v>82</v>
      </c>
      <c r="C65" s="159"/>
      <c r="D65" s="159"/>
      <c r="E65" s="159"/>
      <c r="F65" s="159"/>
      <c r="G65" s="159"/>
      <c r="H65" s="112"/>
      <c r="I65" s="72"/>
      <c r="J65" s="73"/>
      <c r="K65" s="73"/>
      <c r="L65" s="73"/>
      <c r="M65" s="73"/>
    </row>
    <row r="66" spans="1:13" s="1" customFormat="1" ht="15" customHeight="1">
      <c r="A66" s="8" t="s">
        <v>98</v>
      </c>
      <c r="B66" s="131" t="s">
        <v>49</v>
      </c>
      <c r="C66" s="8" t="s">
        <v>99</v>
      </c>
      <c r="D66" s="131">
        <v>3</v>
      </c>
      <c r="E66" s="10">
        <v>1</v>
      </c>
      <c r="F66" s="10">
        <v>2</v>
      </c>
      <c r="G66" s="131">
        <f t="shared" ref="G66:G72" si="2">D66*3+E66*2+F66*1</f>
        <v>13</v>
      </c>
      <c r="H66" s="112"/>
      <c r="I66" s="72"/>
      <c r="J66" s="73"/>
      <c r="K66" s="73"/>
      <c r="L66" s="73"/>
      <c r="M66" s="73"/>
    </row>
    <row r="67" spans="1:13" s="1" customFormat="1" ht="15" customHeight="1">
      <c r="A67" s="8" t="s">
        <v>100</v>
      </c>
      <c r="B67" s="131" t="s">
        <v>69</v>
      </c>
      <c r="C67" s="8" t="s">
        <v>70</v>
      </c>
      <c r="D67" s="131">
        <v>3</v>
      </c>
      <c r="E67" s="10">
        <v>0</v>
      </c>
      <c r="F67" s="10">
        <v>2</v>
      </c>
      <c r="G67" s="131">
        <f t="shared" si="2"/>
        <v>11</v>
      </c>
      <c r="H67" s="113"/>
      <c r="I67" s="26"/>
      <c r="J67" s="26"/>
      <c r="K67" s="26"/>
      <c r="L67" s="26"/>
      <c r="M67" s="26"/>
    </row>
    <row r="68" spans="1:13" s="1" customFormat="1" ht="15" customHeight="1">
      <c r="A68" s="8" t="s">
        <v>61</v>
      </c>
      <c r="B68" s="131" t="s">
        <v>16</v>
      </c>
      <c r="C68" s="8" t="s">
        <v>59</v>
      </c>
      <c r="D68" s="131">
        <v>3</v>
      </c>
      <c r="E68" s="10">
        <v>1</v>
      </c>
      <c r="F68" s="10">
        <v>2</v>
      </c>
      <c r="G68" s="131">
        <f t="shared" si="2"/>
        <v>13</v>
      </c>
      <c r="H68" s="118"/>
      <c r="I68" s="74"/>
      <c r="J68" s="75"/>
      <c r="K68" s="75"/>
      <c r="L68" s="75"/>
      <c r="M68" s="76"/>
    </row>
    <row r="69" spans="1:13" s="1" customFormat="1" ht="15" customHeight="1">
      <c r="A69" s="8" t="s">
        <v>101</v>
      </c>
      <c r="B69" s="131" t="s">
        <v>102</v>
      </c>
      <c r="C69" s="8" t="s">
        <v>103</v>
      </c>
      <c r="D69" s="131">
        <v>3</v>
      </c>
      <c r="E69" s="10">
        <v>0</v>
      </c>
      <c r="F69" s="10">
        <v>3</v>
      </c>
      <c r="G69" s="131">
        <f t="shared" si="2"/>
        <v>12</v>
      </c>
      <c r="H69" s="156"/>
      <c r="I69" s="156"/>
      <c r="J69" s="156"/>
      <c r="K69" s="156"/>
      <c r="L69" s="156"/>
      <c r="M69" s="157"/>
    </row>
    <row r="70" spans="1:13" s="1" customFormat="1" ht="15" customHeight="1">
      <c r="A70" s="8" t="s">
        <v>62</v>
      </c>
      <c r="B70" s="131" t="s">
        <v>17</v>
      </c>
      <c r="C70" s="8" t="s">
        <v>104</v>
      </c>
      <c r="D70" s="131">
        <v>0</v>
      </c>
      <c r="E70" s="10">
        <v>0</v>
      </c>
      <c r="F70" s="10">
        <v>3</v>
      </c>
      <c r="G70" s="131">
        <f t="shared" si="2"/>
        <v>3</v>
      </c>
      <c r="H70" s="117">
        <f>13+11+13+12+3+8</f>
        <v>60</v>
      </c>
      <c r="I70" s="77"/>
      <c r="J70" s="71"/>
      <c r="K70" s="71"/>
      <c r="L70" s="71"/>
      <c r="M70" s="58"/>
    </row>
    <row r="71" spans="1:13" s="1" customFormat="1" ht="15" customHeight="1">
      <c r="A71" s="8" t="s">
        <v>66</v>
      </c>
      <c r="B71" s="131" t="s">
        <v>19</v>
      </c>
      <c r="C71" s="8" t="s">
        <v>234</v>
      </c>
      <c r="D71" s="143">
        <v>2</v>
      </c>
      <c r="E71" s="143">
        <v>1</v>
      </c>
      <c r="F71" s="143">
        <v>0</v>
      </c>
      <c r="G71" s="143">
        <f t="shared" si="2"/>
        <v>8</v>
      </c>
      <c r="H71" s="117"/>
      <c r="I71" s="77"/>
      <c r="J71" s="71"/>
      <c r="K71" s="71"/>
      <c r="L71" s="71"/>
      <c r="M71" s="58"/>
    </row>
    <row r="72" spans="1:13" s="1" customFormat="1" ht="15" customHeight="1">
      <c r="A72" s="8" t="s">
        <v>67</v>
      </c>
      <c r="B72" s="131" t="s">
        <v>20</v>
      </c>
      <c r="C72" s="8" t="s">
        <v>250</v>
      </c>
      <c r="D72" s="143"/>
      <c r="E72" s="143"/>
      <c r="F72" s="143"/>
      <c r="G72" s="143">
        <f t="shared" si="2"/>
        <v>0</v>
      </c>
      <c r="H72" s="117"/>
      <c r="I72" s="77"/>
      <c r="J72" s="71"/>
      <c r="K72" s="71"/>
      <c r="L72" s="71"/>
      <c r="M72" s="58"/>
    </row>
    <row r="73" spans="1:13" s="1" customFormat="1" ht="15" customHeight="1">
      <c r="A73" s="8"/>
      <c r="B73" s="131"/>
      <c r="C73" s="18" t="s">
        <v>264</v>
      </c>
      <c r="D73" s="11">
        <v>14</v>
      </c>
      <c r="E73" s="12">
        <v>3</v>
      </c>
      <c r="F73" s="12">
        <v>12</v>
      </c>
      <c r="G73" s="11">
        <f>SUM(G66:G72)</f>
        <v>60</v>
      </c>
      <c r="H73" s="117"/>
      <c r="I73" s="60"/>
      <c r="J73" s="71"/>
      <c r="K73" s="71"/>
      <c r="L73" s="71"/>
      <c r="M73" s="58"/>
    </row>
    <row r="74" spans="1:13" s="1" customFormat="1" ht="15" customHeight="1">
      <c r="A74" s="173" t="s">
        <v>249</v>
      </c>
      <c r="B74" s="173"/>
      <c r="C74" s="173"/>
      <c r="D74" s="173"/>
      <c r="E74" s="173"/>
      <c r="F74" s="173"/>
      <c r="G74" s="173"/>
      <c r="H74" s="117"/>
      <c r="I74" s="77"/>
      <c r="J74" s="71"/>
      <c r="K74" s="71"/>
      <c r="L74" s="71"/>
      <c r="M74" s="58"/>
    </row>
    <row r="75" spans="1:13" s="1" customFormat="1" ht="15" customHeight="1">
      <c r="A75" s="130" t="s">
        <v>79</v>
      </c>
      <c r="B75" s="159" t="s">
        <v>83</v>
      </c>
      <c r="C75" s="159"/>
      <c r="D75" s="159"/>
      <c r="E75" s="159"/>
      <c r="F75" s="159"/>
      <c r="G75" s="159"/>
      <c r="H75" s="119"/>
      <c r="I75" s="78"/>
      <c r="J75" s="79"/>
      <c r="K75" s="79"/>
      <c r="L75" s="80"/>
      <c r="M75" s="79"/>
    </row>
    <row r="76" spans="1:13" s="1" customFormat="1" ht="15" customHeight="1">
      <c r="A76" s="24" t="s">
        <v>236</v>
      </c>
      <c r="B76" s="131" t="s">
        <v>237</v>
      </c>
      <c r="C76" s="24" t="s">
        <v>238</v>
      </c>
      <c r="D76" s="25">
        <v>3</v>
      </c>
      <c r="E76" s="25">
        <v>1</v>
      </c>
      <c r="F76" s="25">
        <v>2</v>
      </c>
      <c r="G76" s="25">
        <f>D76*3+E76*2+F76*1</f>
        <v>13</v>
      </c>
      <c r="H76" s="111"/>
      <c r="I76" s="81"/>
      <c r="J76" s="62"/>
      <c r="K76" s="62"/>
      <c r="L76" s="62"/>
      <c r="M76" s="58"/>
    </row>
    <row r="77" spans="1:13" s="1" customFormat="1" ht="15" customHeight="1">
      <c r="A77" s="8" t="s">
        <v>105</v>
      </c>
      <c r="B77" s="131" t="s">
        <v>106</v>
      </c>
      <c r="C77" s="8" t="s">
        <v>107</v>
      </c>
      <c r="D77" s="131">
        <v>3</v>
      </c>
      <c r="E77" s="10">
        <v>0</v>
      </c>
      <c r="F77" s="10">
        <v>0</v>
      </c>
      <c r="G77" s="131">
        <v>9</v>
      </c>
      <c r="H77" s="117"/>
      <c r="I77" s="77"/>
      <c r="J77" s="73"/>
      <c r="K77" s="73"/>
      <c r="L77" s="73"/>
      <c r="M77" s="73"/>
    </row>
    <row r="78" spans="1:13" s="1" customFormat="1" ht="15" customHeight="1">
      <c r="A78" s="8" t="s">
        <v>108</v>
      </c>
      <c r="B78" s="131" t="s">
        <v>109</v>
      </c>
      <c r="C78" s="8" t="s">
        <v>110</v>
      </c>
      <c r="D78" s="131">
        <v>3</v>
      </c>
      <c r="E78" s="10">
        <v>0</v>
      </c>
      <c r="F78" s="10">
        <v>2</v>
      </c>
      <c r="G78" s="131">
        <f t="shared" ref="G78:G82" si="3">D78*3+E78*2+F78*1</f>
        <v>11</v>
      </c>
      <c r="H78" s="117"/>
      <c r="I78" s="77"/>
      <c r="J78" s="73"/>
      <c r="K78" s="73"/>
      <c r="L78" s="73"/>
      <c r="M78" s="73"/>
    </row>
    <row r="79" spans="1:13" s="1" customFormat="1" ht="15" customHeight="1">
      <c r="A79" s="8" t="s">
        <v>111</v>
      </c>
      <c r="B79" s="131" t="s">
        <v>112</v>
      </c>
      <c r="C79" s="8" t="s">
        <v>113</v>
      </c>
      <c r="D79" s="131">
        <v>3</v>
      </c>
      <c r="E79" s="10">
        <v>0</v>
      </c>
      <c r="F79" s="10">
        <v>2</v>
      </c>
      <c r="G79" s="131">
        <f t="shared" si="3"/>
        <v>11</v>
      </c>
      <c r="H79" s="113"/>
      <c r="I79" s="26"/>
      <c r="J79" s="26"/>
      <c r="K79" s="26"/>
      <c r="L79" s="26"/>
      <c r="M79" s="26"/>
    </row>
    <row r="80" spans="1:13" s="1" customFormat="1" ht="15" customHeight="1">
      <c r="A80" s="8" t="s">
        <v>114</v>
      </c>
      <c r="B80" s="131" t="s">
        <v>115</v>
      </c>
      <c r="C80" s="8" t="s">
        <v>46</v>
      </c>
      <c r="D80" s="131">
        <v>0</v>
      </c>
      <c r="E80" s="10">
        <v>0</v>
      </c>
      <c r="F80" s="10">
        <v>5</v>
      </c>
      <c r="G80" s="131">
        <f t="shared" si="3"/>
        <v>5</v>
      </c>
      <c r="H80" s="120">
        <f>13+9+11+11+5+8</f>
        <v>57</v>
      </c>
      <c r="I80" s="63"/>
      <c r="J80" s="64"/>
      <c r="K80" s="63"/>
      <c r="L80" s="64"/>
      <c r="M80" s="63"/>
    </row>
    <row r="81" spans="1:13" s="1" customFormat="1" ht="15" customHeight="1">
      <c r="A81" s="8" t="s">
        <v>73</v>
      </c>
      <c r="B81" s="131" t="s">
        <v>74</v>
      </c>
      <c r="C81" s="8" t="s">
        <v>235</v>
      </c>
      <c r="D81" s="143">
        <v>2</v>
      </c>
      <c r="E81" s="143">
        <v>1</v>
      </c>
      <c r="F81" s="143">
        <v>0</v>
      </c>
      <c r="G81" s="143">
        <f t="shared" si="3"/>
        <v>8</v>
      </c>
      <c r="H81" s="156"/>
      <c r="I81" s="156"/>
      <c r="J81" s="156"/>
      <c r="K81" s="156"/>
      <c r="L81" s="156"/>
      <c r="M81" s="157"/>
    </row>
    <row r="82" spans="1:13" s="1" customFormat="1" ht="15" customHeight="1">
      <c r="A82" s="8" t="s">
        <v>75</v>
      </c>
      <c r="B82" s="131" t="s">
        <v>76</v>
      </c>
      <c r="C82" s="8" t="s">
        <v>251</v>
      </c>
      <c r="D82" s="143"/>
      <c r="E82" s="143"/>
      <c r="F82" s="143"/>
      <c r="G82" s="143">
        <f t="shared" si="3"/>
        <v>0</v>
      </c>
      <c r="H82" s="117"/>
      <c r="I82" s="77"/>
      <c r="J82" s="71"/>
      <c r="K82" s="71"/>
      <c r="L82" s="71"/>
      <c r="M82" s="58"/>
    </row>
    <row r="83" spans="1:13" s="1" customFormat="1" ht="15" customHeight="1">
      <c r="A83" s="66"/>
      <c r="B83" s="67"/>
      <c r="C83" s="18" t="s">
        <v>264</v>
      </c>
      <c r="D83" s="11">
        <f>SUM(D76:D82)</f>
        <v>14</v>
      </c>
      <c r="E83" s="12">
        <f>SUM(E76:E82)</f>
        <v>2</v>
      </c>
      <c r="F83" s="12">
        <f>SUM(F76:F82)</f>
        <v>11</v>
      </c>
      <c r="G83" s="11">
        <f>SUM(G76:G82)</f>
        <v>57</v>
      </c>
      <c r="H83" s="121"/>
      <c r="I83" s="82"/>
      <c r="J83" s="71"/>
      <c r="K83" s="83"/>
      <c r="L83" s="71"/>
      <c r="M83" s="58"/>
    </row>
    <row r="84" spans="1:13" ht="15" customHeight="1">
      <c r="A84" s="152" t="s">
        <v>263</v>
      </c>
      <c r="B84" s="152"/>
      <c r="C84" s="152"/>
      <c r="D84" s="152"/>
      <c r="E84" s="152"/>
      <c r="F84" s="152"/>
      <c r="G84" s="152"/>
      <c r="H84" s="117"/>
      <c r="I84" s="77"/>
      <c r="J84" s="71"/>
      <c r="K84" s="71"/>
      <c r="L84" s="71"/>
      <c r="M84" s="58"/>
    </row>
    <row r="85" spans="1:13" ht="15" customHeight="1">
      <c r="A85" s="153"/>
      <c r="B85" s="153"/>
      <c r="C85" s="153"/>
      <c r="D85" s="153"/>
      <c r="E85" s="153"/>
      <c r="F85" s="153"/>
      <c r="G85" s="153"/>
      <c r="H85" s="117"/>
      <c r="I85" s="60"/>
      <c r="J85" s="71"/>
      <c r="K85" s="71"/>
      <c r="L85" s="71"/>
      <c r="M85" s="58"/>
    </row>
    <row r="86" spans="1:13" s="1" customFormat="1" ht="15" customHeight="1">
      <c r="A86" s="130" t="s">
        <v>79</v>
      </c>
      <c r="B86" s="159" t="s">
        <v>84</v>
      </c>
      <c r="C86" s="159"/>
      <c r="D86" s="159"/>
      <c r="E86" s="159"/>
      <c r="F86" s="159"/>
      <c r="G86" s="159"/>
      <c r="H86" s="117"/>
      <c r="I86" s="77"/>
      <c r="J86" s="71"/>
      <c r="K86" s="71"/>
      <c r="L86" s="71"/>
      <c r="M86" s="58"/>
    </row>
    <row r="87" spans="1:13" s="1" customFormat="1" ht="15" customHeight="1">
      <c r="A87" s="4" t="s">
        <v>71</v>
      </c>
      <c r="B87" s="133" t="s">
        <v>72</v>
      </c>
      <c r="C87" s="4" t="s">
        <v>116</v>
      </c>
      <c r="D87" s="133">
        <v>3</v>
      </c>
      <c r="E87" s="133">
        <v>1</v>
      </c>
      <c r="F87" s="133">
        <v>2</v>
      </c>
      <c r="G87" s="133">
        <v>13</v>
      </c>
      <c r="H87" s="117"/>
      <c r="I87" s="78"/>
      <c r="J87" s="79"/>
      <c r="K87" s="79"/>
      <c r="L87" s="80"/>
      <c r="M87" s="80"/>
    </row>
    <row r="88" spans="1:13" ht="15" customHeight="1">
      <c r="A88" s="27" t="s">
        <v>117</v>
      </c>
      <c r="B88" s="10" t="s">
        <v>118</v>
      </c>
      <c r="C88" s="13" t="s">
        <v>119</v>
      </c>
      <c r="D88" s="10">
        <v>3</v>
      </c>
      <c r="E88" s="10">
        <v>0</v>
      </c>
      <c r="F88" s="10">
        <v>2</v>
      </c>
      <c r="G88" s="25">
        <f>D88*3+E88*2+F88*1</f>
        <v>11</v>
      </c>
      <c r="H88" s="111"/>
      <c r="I88" s="61"/>
      <c r="J88" s="62"/>
      <c r="K88" s="62"/>
      <c r="L88" s="62"/>
      <c r="M88" s="62"/>
    </row>
    <row r="89" spans="1:13" s="1" customFormat="1" ht="15" customHeight="1">
      <c r="A89" s="27" t="s">
        <v>120</v>
      </c>
      <c r="B89" s="10" t="s">
        <v>121</v>
      </c>
      <c r="C89" s="13" t="s">
        <v>122</v>
      </c>
      <c r="D89" s="10">
        <v>3</v>
      </c>
      <c r="E89" s="10">
        <v>1</v>
      </c>
      <c r="F89" s="10">
        <v>2</v>
      </c>
      <c r="G89" s="25">
        <f t="shared" ref="G89" si="4">D89*3+E89*2+F89*1</f>
        <v>13</v>
      </c>
      <c r="H89" s="111"/>
      <c r="I89" s="26"/>
      <c r="J89" s="26"/>
      <c r="K89" s="26"/>
      <c r="L89" s="26"/>
      <c r="M89" s="26"/>
    </row>
    <row r="90" spans="1:13" s="1" customFormat="1" ht="15" customHeight="1">
      <c r="A90" s="4" t="s">
        <v>123</v>
      </c>
      <c r="B90" s="133" t="s">
        <v>124</v>
      </c>
      <c r="C90" s="13" t="s">
        <v>152</v>
      </c>
      <c r="D90" s="10">
        <v>3</v>
      </c>
      <c r="E90" s="10">
        <v>1</v>
      </c>
      <c r="F90" s="10">
        <v>0</v>
      </c>
      <c r="G90" s="25">
        <v>11</v>
      </c>
      <c r="H90" s="112">
        <f>13+11+13+11+5</f>
        <v>53</v>
      </c>
      <c r="I90" s="81"/>
      <c r="J90" s="62"/>
      <c r="K90" s="62"/>
      <c r="L90" s="62"/>
      <c r="M90" s="58"/>
    </row>
    <row r="91" spans="1:13" s="1" customFormat="1" ht="15" customHeight="1">
      <c r="A91" s="24" t="s">
        <v>65</v>
      </c>
      <c r="B91" s="25" t="s">
        <v>22</v>
      </c>
      <c r="C91" s="24" t="s">
        <v>125</v>
      </c>
      <c r="D91" s="25">
        <v>1</v>
      </c>
      <c r="E91" s="25">
        <v>1</v>
      </c>
      <c r="F91" s="25">
        <v>0</v>
      </c>
      <c r="G91" s="25">
        <f>D91*3+E91*2+F91</f>
        <v>5</v>
      </c>
      <c r="H91" s="151"/>
      <c r="I91" s="151"/>
      <c r="J91" s="151"/>
      <c r="K91" s="151"/>
      <c r="L91" s="151"/>
      <c r="M91" s="151"/>
    </row>
    <row r="92" spans="1:13" s="1" customFormat="1" ht="15" customHeight="1">
      <c r="A92" s="28"/>
      <c r="B92" s="133"/>
      <c r="C92" s="29" t="s">
        <v>239</v>
      </c>
      <c r="D92" s="30">
        <f>SUM(D87:D91)</f>
        <v>13</v>
      </c>
      <c r="E92" s="30">
        <f>SUM(E87:E91)</f>
        <v>4</v>
      </c>
      <c r="F92" s="30">
        <f>SUM(F87:F91)</f>
        <v>6</v>
      </c>
      <c r="G92" s="101">
        <f>SUM(G87:G91)</f>
        <v>53</v>
      </c>
      <c r="H92" s="112"/>
      <c r="I92" s="50"/>
      <c r="J92" s="73"/>
      <c r="K92" s="73"/>
      <c r="L92" s="73"/>
      <c r="M92" s="58"/>
    </row>
    <row r="93" spans="1:13" s="1" customFormat="1" ht="15" customHeight="1">
      <c r="A93" s="153"/>
      <c r="B93" s="153"/>
      <c r="C93" s="153"/>
      <c r="D93" s="153"/>
      <c r="E93" s="153"/>
      <c r="F93" s="153"/>
      <c r="G93" s="153"/>
      <c r="H93" s="112"/>
      <c r="I93" s="72"/>
      <c r="J93" s="73"/>
      <c r="K93" s="73"/>
      <c r="L93" s="73"/>
      <c r="M93" s="58"/>
    </row>
    <row r="94" spans="1:13" ht="15" customHeight="1">
      <c r="A94" s="130" t="s">
        <v>79</v>
      </c>
      <c r="B94" s="159" t="s">
        <v>85</v>
      </c>
      <c r="C94" s="159"/>
      <c r="D94" s="159"/>
      <c r="E94" s="159"/>
      <c r="F94" s="159"/>
      <c r="G94" s="159"/>
      <c r="H94" s="112"/>
      <c r="I94" s="72"/>
      <c r="J94" s="73"/>
      <c r="K94" s="73"/>
      <c r="L94" s="73"/>
      <c r="M94" s="58"/>
    </row>
    <row r="95" spans="1:13" ht="15" customHeight="1">
      <c r="A95" s="8" t="s">
        <v>129</v>
      </c>
      <c r="B95" s="131" t="s">
        <v>130</v>
      </c>
      <c r="C95" s="8" t="s">
        <v>131</v>
      </c>
      <c r="D95" s="131">
        <v>3</v>
      </c>
      <c r="E95" s="131">
        <v>0</v>
      </c>
      <c r="F95" s="131">
        <v>2</v>
      </c>
      <c r="G95" s="131">
        <f t="shared" ref="G95" si="5">D95*3+E95*2+F95*1</f>
        <v>11</v>
      </c>
      <c r="H95" s="112"/>
      <c r="I95" s="72"/>
      <c r="J95" s="73"/>
      <c r="K95" s="73"/>
      <c r="L95" s="73"/>
      <c r="M95" s="58"/>
    </row>
    <row r="96" spans="1:13" ht="15" customHeight="1">
      <c r="A96" s="8" t="s">
        <v>132</v>
      </c>
      <c r="B96" s="131" t="s">
        <v>133</v>
      </c>
      <c r="C96" s="8" t="s">
        <v>252</v>
      </c>
      <c r="D96" s="131">
        <v>3</v>
      </c>
      <c r="E96" s="131" t="s">
        <v>134</v>
      </c>
      <c r="F96" s="131" t="s">
        <v>135</v>
      </c>
      <c r="G96" s="131">
        <v>11</v>
      </c>
      <c r="H96" s="112"/>
      <c r="I96" s="72"/>
      <c r="J96" s="73"/>
      <c r="K96" s="73"/>
      <c r="L96" s="73"/>
      <c r="M96" s="58"/>
    </row>
    <row r="97" spans="1:13" s="1" customFormat="1" ht="15" customHeight="1">
      <c r="A97" s="8" t="s">
        <v>136</v>
      </c>
      <c r="B97" s="131" t="s">
        <v>137</v>
      </c>
      <c r="C97" s="8" t="s">
        <v>128</v>
      </c>
      <c r="D97" s="131">
        <v>3</v>
      </c>
      <c r="E97" s="131">
        <v>1</v>
      </c>
      <c r="F97" s="131">
        <v>0</v>
      </c>
      <c r="G97" s="131">
        <v>11</v>
      </c>
      <c r="H97" s="114"/>
      <c r="I97" s="103"/>
      <c r="J97" s="106"/>
      <c r="K97" s="106"/>
      <c r="L97" s="106"/>
      <c r="M97" s="126"/>
    </row>
    <row r="98" spans="1:13" s="1" customFormat="1" ht="15" customHeight="1">
      <c r="A98" s="8" t="s">
        <v>138</v>
      </c>
      <c r="B98" s="131" t="s">
        <v>138</v>
      </c>
      <c r="C98" s="8" t="s">
        <v>139</v>
      </c>
      <c r="D98" s="131">
        <v>3</v>
      </c>
      <c r="E98" s="131">
        <v>0</v>
      </c>
      <c r="F98" s="131">
        <v>0</v>
      </c>
      <c r="G98" s="131">
        <v>9</v>
      </c>
      <c r="H98" s="127">
        <f>11+11+11+9+9</f>
        <v>51</v>
      </c>
      <c r="I98" s="72"/>
      <c r="J98" s="72"/>
      <c r="K98" s="72"/>
      <c r="L98" s="72"/>
      <c r="M98" s="72"/>
    </row>
    <row r="99" spans="1:13" ht="15" customHeight="1">
      <c r="A99" s="8" t="s">
        <v>140</v>
      </c>
      <c r="B99" s="131" t="s">
        <v>140</v>
      </c>
      <c r="C99" s="17" t="s">
        <v>267</v>
      </c>
      <c r="D99" s="131">
        <v>3</v>
      </c>
      <c r="E99" s="131">
        <v>0</v>
      </c>
      <c r="F99" s="131">
        <v>0</v>
      </c>
      <c r="G99" s="131">
        <f>D99*3+E99*2+F99*1</f>
        <v>9</v>
      </c>
      <c r="H99" s="127"/>
      <c r="I99" s="72"/>
      <c r="J99" s="73"/>
      <c r="K99" s="72"/>
      <c r="L99" s="73"/>
      <c r="M99" s="72"/>
    </row>
    <row r="100" spans="1:13" s="1" customFormat="1" ht="15" customHeight="1">
      <c r="A100" s="8"/>
      <c r="B100" s="8"/>
      <c r="C100" s="18" t="s">
        <v>265</v>
      </c>
      <c r="D100" s="11">
        <f>SUM(D95:D99)</f>
        <v>15</v>
      </c>
      <c r="E100" s="12">
        <f>SUM(E95:E99)</f>
        <v>1</v>
      </c>
      <c r="F100" s="12">
        <f>SUM(F95:F99)</f>
        <v>2</v>
      </c>
      <c r="G100" s="11">
        <f>SUM(G95:G99)</f>
        <v>51</v>
      </c>
      <c r="H100" s="123"/>
      <c r="I100" s="85"/>
      <c r="J100" s="86"/>
      <c r="K100" s="86"/>
      <c r="L100" s="86"/>
      <c r="M100" s="58"/>
    </row>
    <row r="101" spans="1:13" s="1" customFormat="1" ht="15" customHeight="1">
      <c r="A101" s="8"/>
      <c r="B101" s="8"/>
      <c r="C101" s="8" t="s">
        <v>77</v>
      </c>
      <c r="D101" s="131">
        <v>0</v>
      </c>
      <c r="E101" s="131">
        <v>0</v>
      </c>
      <c r="F101" s="131">
        <v>10</v>
      </c>
      <c r="G101" s="131">
        <v>10</v>
      </c>
      <c r="H101" s="123"/>
      <c r="I101" s="85"/>
      <c r="J101" s="87"/>
      <c r="K101" s="87"/>
      <c r="L101" s="87"/>
      <c r="M101" s="88"/>
    </row>
    <row r="102" spans="1:13" s="1" customFormat="1" ht="15" customHeight="1">
      <c r="A102" s="158" t="s">
        <v>266</v>
      </c>
      <c r="B102" s="158"/>
      <c r="C102" s="158"/>
      <c r="D102" s="158"/>
      <c r="E102" s="158"/>
      <c r="F102" s="158"/>
      <c r="G102" s="158"/>
      <c r="H102" s="123"/>
      <c r="I102" s="85"/>
      <c r="J102" s="87"/>
      <c r="K102" s="87"/>
      <c r="L102" s="87"/>
      <c r="M102" s="88"/>
    </row>
    <row r="103" spans="1:13" s="1" customFormat="1" ht="15" customHeight="1">
      <c r="A103" s="159" t="s">
        <v>47</v>
      </c>
      <c r="B103" s="159"/>
      <c r="C103" s="159"/>
      <c r="D103" s="159"/>
      <c r="E103" s="159"/>
      <c r="F103" s="159"/>
      <c r="G103" s="159"/>
      <c r="H103" s="117"/>
      <c r="I103" s="60"/>
      <c r="J103" s="71"/>
      <c r="K103" s="71"/>
      <c r="L103" s="71"/>
      <c r="M103" s="58"/>
    </row>
    <row r="104" spans="1:13" s="1" customFormat="1" ht="15" customHeight="1">
      <c r="A104" s="129" t="s">
        <v>21</v>
      </c>
      <c r="B104" s="129" t="s">
        <v>0</v>
      </c>
      <c r="C104" s="129" t="s">
        <v>1</v>
      </c>
      <c r="D104" s="164" t="s">
        <v>2</v>
      </c>
      <c r="E104" s="164"/>
      <c r="F104" s="164"/>
      <c r="G104" s="129" t="s">
        <v>3</v>
      </c>
      <c r="H104" s="123"/>
      <c r="I104" s="85"/>
      <c r="J104" s="71"/>
      <c r="K104" s="71"/>
      <c r="L104" s="71"/>
      <c r="M104" s="58"/>
    </row>
    <row r="105" spans="1:13" s="1" customFormat="1" ht="15" customHeight="1">
      <c r="A105" s="8" t="s">
        <v>141</v>
      </c>
      <c r="B105" s="131" t="s">
        <v>142</v>
      </c>
      <c r="C105" s="17" t="s">
        <v>143</v>
      </c>
      <c r="D105" s="131">
        <v>3</v>
      </c>
      <c r="E105" s="131">
        <v>0</v>
      </c>
      <c r="F105" s="131">
        <v>2</v>
      </c>
      <c r="G105" s="131">
        <v>11</v>
      </c>
      <c r="H105" s="123"/>
      <c r="I105" s="89"/>
      <c r="J105" s="71"/>
      <c r="K105" s="71"/>
      <c r="L105" s="71"/>
      <c r="M105" s="58"/>
    </row>
    <row r="106" spans="1:13" s="1" customFormat="1" ht="15" customHeight="1">
      <c r="A106" s="8" t="s">
        <v>144</v>
      </c>
      <c r="B106" s="131" t="s">
        <v>145</v>
      </c>
      <c r="C106" s="17" t="s">
        <v>146</v>
      </c>
      <c r="D106" s="131">
        <v>3</v>
      </c>
      <c r="E106" s="131">
        <v>0</v>
      </c>
      <c r="F106" s="131">
        <v>2</v>
      </c>
      <c r="G106" s="131">
        <v>11</v>
      </c>
      <c r="H106" s="111"/>
      <c r="I106" s="61"/>
      <c r="J106" s="90"/>
      <c r="K106" s="90"/>
      <c r="L106" s="90"/>
      <c r="M106" s="90"/>
    </row>
    <row r="107" spans="1:13" s="1" customFormat="1" ht="15" customHeight="1">
      <c r="A107" s="8" t="s">
        <v>147</v>
      </c>
      <c r="B107" s="131" t="s">
        <v>148</v>
      </c>
      <c r="C107" s="17" t="s">
        <v>149</v>
      </c>
      <c r="D107" s="131">
        <v>3</v>
      </c>
      <c r="E107" s="131">
        <v>1</v>
      </c>
      <c r="F107" s="131">
        <v>0</v>
      </c>
      <c r="G107" s="131">
        <v>11</v>
      </c>
      <c r="H107" s="113"/>
      <c r="I107" s="26"/>
      <c r="J107" s="26"/>
      <c r="K107" s="26"/>
      <c r="L107" s="26"/>
      <c r="M107" s="26"/>
    </row>
    <row r="108" spans="1:13" ht="15" customHeight="1">
      <c r="A108" s="153"/>
      <c r="B108" s="153"/>
      <c r="C108" s="153"/>
      <c r="D108" s="153"/>
      <c r="E108" s="153"/>
      <c r="F108" s="153"/>
      <c r="G108" s="153"/>
      <c r="H108" s="113"/>
      <c r="I108" s="91"/>
      <c r="J108" s="91"/>
      <c r="K108" s="91"/>
      <c r="L108" s="91"/>
      <c r="M108" s="91"/>
    </row>
    <row r="109" spans="1:13" ht="15" customHeight="1">
      <c r="A109" s="130" t="s">
        <v>79</v>
      </c>
      <c r="B109" s="159" t="s">
        <v>248</v>
      </c>
      <c r="C109" s="159"/>
      <c r="D109" s="159"/>
      <c r="E109" s="159"/>
      <c r="F109" s="159"/>
      <c r="G109" s="159"/>
      <c r="H109" s="113"/>
      <c r="I109" s="91"/>
      <c r="J109" s="91"/>
      <c r="K109" s="91"/>
      <c r="L109" s="91"/>
      <c r="M109" s="91"/>
    </row>
    <row r="110" spans="1:13" s="22" customFormat="1" ht="15" customHeight="1">
      <c r="A110" s="8" t="s">
        <v>153</v>
      </c>
      <c r="B110" s="131" t="s">
        <v>154</v>
      </c>
      <c r="C110" s="17" t="s">
        <v>155</v>
      </c>
      <c r="D110" s="131">
        <v>3</v>
      </c>
      <c r="E110" s="131">
        <v>0</v>
      </c>
      <c r="F110" s="131">
        <v>0</v>
      </c>
      <c r="G110" s="131">
        <v>9</v>
      </c>
      <c r="H110" s="124"/>
      <c r="I110" s="31"/>
      <c r="J110" s="31"/>
      <c r="K110" s="31"/>
      <c r="L110" s="31"/>
      <c r="M110" s="31"/>
    </row>
    <row r="111" spans="1:13" ht="15.75" customHeight="1">
      <c r="A111" s="8" t="s">
        <v>156</v>
      </c>
      <c r="B111" s="131" t="s">
        <v>157</v>
      </c>
      <c r="C111" s="17" t="s">
        <v>253</v>
      </c>
      <c r="D111" s="131">
        <v>3</v>
      </c>
      <c r="E111" s="131">
        <v>0</v>
      </c>
      <c r="F111" s="131">
        <v>0</v>
      </c>
      <c r="G111" s="131">
        <v>9</v>
      </c>
      <c r="H111" s="174"/>
      <c r="I111" s="174"/>
      <c r="J111" s="174"/>
      <c r="K111" s="174"/>
      <c r="L111" s="174"/>
      <c r="M111" s="175"/>
    </row>
    <row r="112" spans="1:13" ht="15">
      <c r="A112" s="8" t="s">
        <v>132</v>
      </c>
      <c r="B112" s="131" t="s">
        <v>133</v>
      </c>
      <c r="C112" s="17" t="s">
        <v>254</v>
      </c>
      <c r="D112" s="131">
        <v>3</v>
      </c>
      <c r="E112" s="131" t="s">
        <v>134</v>
      </c>
      <c r="F112" s="131" t="s">
        <v>135</v>
      </c>
      <c r="G112" s="131">
        <v>11</v>
      </c>
      <c r="H112" s="112"/>
      <c r="I112" s="72"/>
      <c r="J112" s="73"/>
      <c r="K112" s="73"/>
      <c r="L112" s="73"/>
      <c r="M112" s="58"/>
    </row>
    <row r="113" spans="1:13" ht="15.75" customHeight="1">
      <c r="A113" s="8" t="s">
        <v>140</v>
      </c>
      <c r="B113" s="131" t="s">
        <v>140</v>
      </c>
      <c r="C113" s="17" t="s">
        <v>267</v>
      </c>
      <c r="D113" s="131">
        <v>3</v>
      </c>
      <c r="E113" s="131">
        <v>0</v>
      </c>
      <c r="F113" s="131">
        <v>0</v>
      </c>
      <c r="G113" s="131">
        <f>D113*3+E113*2+F113*1</f>
        <v>9</v>
      </c>
      <c r="H113" s="112">
        <f>9+9+11+9+10</f>
        <v>48</v>
      </c>
      <c r="I113" s="72"/>
      <c r="J113" s="73"/>
      <c r="K113" s="73"/>
      <c r="L113" s="73"/>
      <c r="M113" s="58"/>
    </row>
    <row r="114" spans="1:13" ht="15" customHeight="1">
      <c r="A114" s="8" t="s">
        <v>158</v>
      </c>
      <c r="B114" s="131" t="s">
        <v>159</v>
      </c>
      <c r="C114" s="17" t="s">
        <v>160</v>
      </c>
      <c r="D114" s="131">
        <v>0</v>
      </c>
      <c r="E114" s="131">
        <v>0</v>
      </c>
      <c r="F114" s="131">
        <v>10</v>
      </c>
      <c r="G114" s="131">
        <v>10</v>
      </c>
      <c r="H114" s="112"/>
      <c r="I114" s="70"/>
      <c r="J114" s="73"/>
      <c r="K114" s="73"/>
      <c r="L114" s="73"/>
      <c r="M114" s="58"/>
    </row>
    <row r="115" spans="1:13" ht="15">
      <c r="A115" s="8"/>
      <c r="B115" s="131"/>
      <c r="C115" s="18" t="s">
        <v>50</v>
      </c>
      <c r="D115" s="11">
        <f>SUM(D110:D114)</f>
        <v>12</v>
      </c>
      <c r="E115" s="11" t="s">
        <v>134</v>
      </c>
      <c r="F115" s="11">
        <f t="shared" ref="F115:G115" si="6">SUM(F110:F114)</f>
        <v>10</v>
      </c>
      <c r="G115" s="11">
        <f t="shared" si="6"/>
        <v>48</v>
      </c>
      <c r="H115" s="122"/>
      <c r="I115" s="84"/>
      <c r="J115" s="92"/>
      <c r="K115" s="92"/>
      <c r="L115" s="92"/>
      <c r="M115" s="93"/>
    </row>
    <row r="116" spans="1:13" ht="15" customHeight="1">
      <c r="A116" s="158" t="s">
        <v>266</v>
      </c>
      <c r="B116" s="158"/>
      <c r="C116" s="158"/>
      <c r="D116" s="158"/>
      <c r="E116" s="158"/>
      <c r="F116" s="158"/>
      <c r="G116" s="158"/>
    </row>
    <row r="117" spans="1:13">
      <c r="A117" s="159" t="s">
        <v>48</v>
      </c>
      <c r="B117" s="159"/>
      <c r="C117" s="159"/>
      <c r="D117" s="159"/>
      <c r="E117" s="159"/>
      <c r="F117" s="159"/>
      <c r="G117" s="159"/>
      <c r="H117" s="128"/>
    </row>
    <row r="118" spans="1:13" s="22" customFormat="1" ht="15" customHeight="1">
      <c r="A118" s="129" t="s">
        <v>21</v>
      </c>
      <c r="B118" s="129" t="s">
        <v>0</v>
      </c>
      <c r="C118" s="129" t="s">
        <v>1</v>
      </c>
      <c r="D118" s="164" t="s">
        <v>2</v>
      </c>
      <c r="E118" s="164"/>
      <c r="F118" s="164"/>
      <c r="G118" s="129" t="s">
        <v>3</v>
      </c>
      <c r="H118" s="49"/>
      <c r="I118" s="102"/>
      <c r="J118" s="102"/>
      <c r="K118" s="102"/>
      <c r="L118" s="102"/>
      <c r="M118" s="102"/>
    </row>
    <row r="119" spans="1:13">
      <c r="A119" s="8" t="s">
        <v>161</v>
      </c>
      <c r="B119" s="131" t="s">
        <v>162</v>
      </c>
      <c r="C119" s="17" t="s">
        <v>163</v>
      </c>
      <c r="D119" s="131">
        <v>3</v>
      </c>
      <c r="E119" s="131">
        <v>0</v>
      </c>
      <c r="F119" s="131">
        <v>2</v>
      </c>
      <c r="G119" s="131">
        <v>11</v>
      </c>
      <c r="H119" s="128"/>
    </row>
    <row r="120" spans="1:13">
      <c r="A120" s="8" t="s">
        <v>164</v>
      </c>
      <c r="B120" s="131" t="s">
        <v>165</v>
      </c>
      <c r="C120" s="17" t="s">
        <v>166</v>
      </c>
      <c r="D120" s="131">
        <v>3</v>
      </c>
      <c r="E120" s="131">
        <v>1</v>
      </c>
      <c r="F120" s="131">
        <v>0</v>
      </c>
      <c r="G120" s="131">
        <v>11</v>
      </c>
      <c r="H120" s="128"/>
    </row>
    <row r="121" spans="1:13" ht="15.75" customHeight="1">
      <c r="A121" s="8" t="s">
        <v>150</v>
      </c>
      <c r="B121" s="131" t="s">
        <v>151</v>
      </c>
      <c r="C121" s="17" t="s">
        <v>167</v>
      </c>
      <c r="D121" s="131">
        <v>3</v>
      </c>
      <c r="E121" s="131">
        <v>1</v>
      </c>
      <c r="F121" s="131">
        <v>0</v>
      </c>
      <c r="G121" s="131">
        <v>11</v>
      </c>
      <c r="H121" s="128"/>
    </row>
    <row r="122" spans="1:13" ht="15" customHeight="1">
      <c r="A122" s="153"/>
      <c r="B122" s="153"/>
      <c r="C122" s="153"/>
      <c r="D122" s="153"/>
      <c r="E122" s="153"/>
      <c r="F122" s="153"/>
      <c r="G122" s="153"/>
      <c r="H122" s="128"/>
    </row>
    <row r="123" spans="1:13">
      <c r="A123" s="130" t="s">
        <v>79</v>
      </c>
      <c r="B123" s="159" t="s">
        <v>245</v>
      </c>
      <c r="C123" s="159"/>
      <c r="D123" s="159"/>
      <c r="E123" s="159"/>
      <c r="F123" s="159"/>
      <c r="G123" s="159"/>
      <c r="H123" s="128"/>
    </row>
    <row r="124" spans="1:13" s="22" customFormat="1" ht="15" customHeight="1">
      <c r="A124" s="138" t="s">
        <v>247</v>
      </c>
      <c r="B124" s="36" t="s">
        <v>246</v>
      </c>
      <c r="C124" s="138" t="s">
        <v>244</v>
      </c>
      <c r="D124" s="36">
        <v>0</v>
      </c>
      <c r="E124" s="36">
        <v>0</v>
      </c>
      <c r="F124" s="36">
        <v>5</v>
      </c>
      <c r="G124" s="36">
        <v>5</v>
      </c>
      <c r="H124" s="49"/>
      <c r="I124" s="102"/>
      <c r="J124" s="102"/>
      <c r="K124" s="102"/>
      <c r="L124" s="102"/>
      <c r="M124" s="102"/>
    </row>
    <row r="125" spans="1:13" ht="15" customHeight="1">
      <c r="A125" s="139"/>
      <c r="B125" s="139"/>
      <c r="C125" s="140" t="s">
        <v>50</v>
      </c>
      <c r="D125" s="37">
        <v>0</v>
      </c>
      <c r="E125" s="37">
        <v>0</v>
      </c>
      <c r="F125" s="37">
        <v>5</v>
      </c>
      <c r="G125" s="37">
        <v>5</v>
      </c>
      <c r="H125" s="128"/>
    </row>
    <row r="126" spans="1:13">
      <c r="A126" s="153"/>
      <c r="B126" s="153"/>
      <c r="C126" s="153"/>
      <c r="D126" s="153"/>
      <c r="E126" s="153"/>
      <c r="F126" s="153"/>
      <c r="G126" s="153"/>
      <c r="H126" s="128"/>
    </row>
    <row r="127" spans="1:13" ht="15" customHeight="1">
      <c r="A127" s="130" t="s">
        <v>79</v>
      </c>
      <c r="B127" s="159" t="s">
        <v>86</v>
      </c>
      <c r="C127" s="159"/>
      <c r="D127" s="159"/>
      <c r="E127" s="159"/>
      <c r="F127" s="159"/>
      <c r="G127" s="159"/>
      <c r="H127" s="128"/>
    </row>
    <row r="128" spans="1:13">
      <c r="A128" s="8" t="s">
        <v>168</v>
      </c>
      <c r="B128" s="131" t="s">
        <v>169</v>
      </c>
      <c r="C128" s="17" t="s">
        <v>170</v>
      </c>
      <c r="D128" s="131">
        <v>3</v>
      </c>
      <c r="E128" s="131">
        <v>1</v>
      </c>
      <c r="F128" s="131">
        <v>0</v>
      </c>
      <c r="G128" s="131">
        <v>11</v>
      </c>
      <c r="H128" s="128"/>
    </row>
    <row r="129" spans="1:15">
      <c r="A129" s="8" t="s">
        <v>171</v>
      </c>
      <c r="B129" s="131" t="s">
        <v>172</v>
      </c>
      <c r="C129" s="17" t="s">
        <v>255</v>
      </c>
      <c r="D129" s="131">
        <v>3</v>
      </c>
      <c r="E129" s="131" t="s">
        <v>173</v>
      </c>
      <c r="F129" s="131" t="s">
        <v>135</v>
      </c>
      <c r="G129" s="131">
        <v>11</v>
      </c>
      <c r="H129" s="128"/>
    </row>
    <row r="130" spans="1:15">
      <c r="A130" s="8" t="s">
        <v>174</v>
      </c>
      <c r="B130" s="131" t="s">
        <v>174</v>
      </c>
      <c r="C130" s="17" t="s">
        <v>256</v>
      </c>
      <c r="D130" s="131">
        <v>3</v>
      </c>
      <c r="E130" s="131">
        <v>0</v>
      </c>
      <c r="F130" s="131">
        <v>0</v>
      </c>
      <c r="G130" s="131">
        <f>D130*3+E130*2+F130*1</f>
        <v>9</v>
      </c>
      <c r="H130" s="128"/>
    </row>
    <row r="131" spans="1:15">
      <c r="A131" s="8" t="s">
        <v>140</v>
      </c>
      <c r="B131" s="131" t="s">
        <v>140</v>
      </c>
      <c r="C131" s="17" t="s">
        <v>267</v>
      </c>
      <c r="D131" s="131">
        <v>3</v>
      </c>
      <c r="E131" s="131">
        <v>0</v>
      </c>
      <c r="F131" s="131">
        <v>0</v>
      </c>
      <c r="G131" s="131">
        <f>D131*3+E131*2+F131*1</f>
        <v>9</v>
      </c>
      <c r="H131" s="128">
        <f>11+11+9+9+10+5</f>
        <v>55</v>
      </c>
    </row>
    <row r="132" spans="1:15">
      <c r="A132" s="8" t="s">
        <v>175</v>
      </c>
      <c r="B132" s="131" t="s">
        <v>176</v>
      </c>
      <c r="C132" s="17" t="s">
        <v>160</v>
      </c>
      <c r="D132" s="131">
        <v>0</v>
      </c>
      <c r="E132" s="131">
        <v>0</v>
      </c>
      <c r="F132" s="131">
        <v>10</v>
      </c>
      <c r="G132" s="131">
        <v>10</v>
      </c>
      <c r="H132" s="128"/>
    </row>
    <row r="133" spans="1:15" ht="15.75">
      <c r="A133" s="8"/>
      <c r="B133" s="131"/>
      <c r="C133" s="18" t="s">
        <v>265</v>
      </c>
      <c r="D133" s="11">
        <f>SUM(D128:D132)</f>
        <v>12</v>
      </c>
      <c r="E133" s="11">
        <f t="shared" ref="E133:F133" si="7">SUM(E128:E132)</f>
        <v>1</v>
      </c>
      <c r="F133" s="11">
        <f t="shared" si="7"/>
        <v>10</v>
      </c>
      <c r="G133" s="11">
        <f>SUM(G128:G132)</f>
        <v>50</v>
      </c>
      <c r="H133" s="128"/>
    </row>
    <row r="134" spans="1:15">
      <c r="A134" s="13"/>
      <c r="B134" s="13"/>
      <c r="C134" s="15" t="s">
        <v>77</v>
      </c>
      <c r="D134" s="25">
        <v>0</v>
      </c>
      <c r="E134" s="25">
        <v>0</v>
      </c>
      <c r="F134" s="25">
        <v>20</v>
      </c>
      <c r="G134" s="30">
        <v>20</v>
      </c>
      <c r="H134" s="128"/>
    </row>
    <row r="135" spans="1:15" ht="15.75">
      <c r="A135" s="158" t="s">
        <v>266</v>
      </c>
      <c r="B135" s="158"/>
      <c r="C135" s="158"/>
      <c r="D135" s="158"/>
      <c r="E135" s="158"/>
      <c r="F135" s="158"/>
      <c r="G135" s="158"/>
      <c r="H135" s="104"/>
      <c r="I135" s="104"/>
      <c r="J135" s="104"/>
      <c r="K135" s="104"/>
      <c r="L135" s="104"/>
      <c r="M135" s="104"/>
      <c r="N135" s="91"/>
      <c r="O135" s="91"/>
    </row>
    <row r="136" spans="1:15" ht="15">
      <c r="A136" s="176" t="s">
        <v>58</v>
      </c>
      <c r="B136" s="176"/>
      <c r="C136" s="176"/>
      <c r="D136" s="176"/>
      <c r="E136" s="176"/>
      <c r="F136" s="176"/>
      <c r="G136" s="176"/>
      <c r="H136" s="123"/>
      <c r="I136" s="85"/>
      <c r="J136" s="71"/>
      <c r="K136" s="71"/>
      <c r="L136" s="83"/>
      <c r="M136" s="58"/>
      <c r="N136" s="91"/>
      <c r="O136" s="91"/>
    </row>
    <row r="137" spans="1:15" ht="25.5">
      <c r="A137" s="129" t="s">
        <v>21</v>
      </c>
      <c r="B137" s="129" t="s">
        <v>0</v>
      </c>
      <c r="C137" s="129" t="s">
        <v>1</v>
      </c>
      <c r="D137" s="164" t="s">
        <v>2</v>
      </c>
      <c r="E137" s="164"/>
      <c r="F137" s="164"/>
      <c r="G137" s="129" t="s">
        <v>3</v>
      </c>
      <c r="H137" s="123"/>
      <c r="I137" s="85"/>
      <c r="J137" s="71"/>
      <c r="K137" s="71"/>
      <c r="L137" s="83"/>
      <c r="M137" s="58"/>
      <c r="N137" s="91"/>
      <c r="O137" s="91"/>
    </row>
    <row r="138" spans="1:15" ht="15">
      <c r="A138" s="8" t="s">
        <v>177</v>
      </c>
      <c r="B138" s="131" t="s">
        <v>178</v>
      </c>
      <c r="C138" s="17" t="s">
        <v>179</v>
      </c>
      <c r="D138" s="131">
        <v>3</v>
      </c>
      <c r="E138" s="131">
        <v>0</v>
      </c>
      <c r="F138" s="131">
        <v>2</v>
      </c>
      <c r="G138" s="131">
        <v>11</v>
      </c>
      <c r="H138" s="123"/>
      <c r="I138" s="85"/>
      <c r="J138" s="71"/>
      <c r="K138" s="71"/>
      <c r="L138" s="71"/>
      <c r="M138" s="58"/>
      <c r="N138" s="91"/>
      <c r="O138" s="91"/>
    </row>
    <row r="139" spans="1:15" ht="15">
      <c r="A139" s="8" t="s">
        <v>180</v>
      </c>
      <c r="B139" s="131" t="s">
        <v>181</v>
      </c>
      <c r="C139" s="17" t="s">
        <v>182</v>
      </c>
      <c r="D139" s="131">
        <v>3</v>
      </c>
      <c r="E139" s="131">
        <v>1</v>
      </c>
      <c r="F139" s="131">
        <v>0</v>
      </c>
      <c r="G139" s="131">
        <v>11</v>
      </c>
      <c r="H139" s="123"/>
      <c r="I139" s="85"/>
      <c r="J139" s="71"/>
      <c r="K139" s="71"/>
      <c r="L139" s="71"/>
      <c r="M139" s="58"/>
      <c r="N139" s="91"/>
      <c r="O139" s="91"/>
    </row>
    <row r="140" spans="1:15" ht="15">
      <c r="A140" s="8" t="s">
        <v>183</v>
      </c>
      <c r="B140" s="131" t="s">
        <v>184</v>
      </c>
      <c r="C140" s="17" t="s">
        <v>185</v>
      </c>
      <c r="D140" s="131">
        <v>3</v>
      </c>
      <c r="E140" s="131">
        <v>0</v>
      </c>
      <c r="F140" s="131">
        <v>0</v>
      </c>
      <c r="G140" s="131">
        <v>9</v>
      </c>
      <c r="H140" s="123"/>
      <c r="I140" s="85"/>
      <c r="J140" s="86"/>
      <c r="K140" s="86"/>
      <c r="L140" s="86"/>
      <c r="M140" s="58"/>
      <c r="N140" s="91"/>
      <c r="O140" s="91"/>
    </row>
    <row r="141" spans="1:15" ht="15">
      <c r="A141" s="8" t="s">
        <v>186</v>
      </c>
      <c r="B141" s="131" t="s">
        <v>187</v>
      </c>
      <c r="C141" s="17" t="s">
        <v>188</v>
      </c>
      <c r="D141" s="131">
        <v>3</v>
      </c>
      <c r="E141" s="131">
        <v>0</v>
      </c>
      <c r="F141" s="131">
        <v>0</v>
      </c>
      <c r="G141" s="131">
        <v>9</v>
      </c>
      <c r="H141" s="117"/>
      <c r="I141" s="60"/>
      <c r="J141" s="71"/>
      <c r="K141" s="71"/>
      <c r="L141" s="71"/>
      <c r="M141" s="58"/>
      <c r="N141" s="91"/>
      <c r="O141" s="91"/>
    </row>
    <row r="142" spans="1:15" ht="15">
      <c r="A142" s="153"/>
      <c r="B142" s="153"/>
      <c r="C142" s="153"/>
      <c r="D142" s="153"/>
      <c r="E142" s="153"/>
      <c r="F142" s="153"/>
      <c r="G142" s="153"/>
      <c r="H142" s="112"/>
      <c r="I142" s="72"/>
      <c r="J142" s="73"/>
      <c r="K142" s="73"/>
      <c r="L142" s="73"/>
      <c r="M142" s="58"/>
      <c r="N142" s="91"/>
      <c r="O142" s="91"/>
    </row>
    <row r="143" spans="1:15" ht="15.75" customHeight="1">
      <c r="A143" s="130" t="s">
        <v>79</v>
      </c>
      <c r="B143" s="159" t="s">
        <v>87</v>
      </c>
      <c r="C143" s="159"/>
      <c r="D143" s="159"/>
      <c r="E143" s="159"/>
      <c r="F143" s="159"/>
      <c r="G143" s="159"/>
      <c r="H143" s="125"/>
      <c r="I143" s="95"/>
      <c r="J143" s="94"/>
      <c r="K143" s="94"/>
      <c r="L143" s="94"/>
      <c r="M143" s="59"/>
      <c r="N143" s="91"/>
      <c r="O143" s="91"/>
    </row>
    <row r="144" spans="1:15" ht="15.75">
      <c r="A144" s="8" t="s">
        <v>189</v>
      </c>
      <c r="B144" s="131" t="s">
        <v>190</v>
      </c>
      <c r="C144" s="17" t="s">
        <v>191</v>
      </c>
      <c r="D144" s="131">
        <v>3</v>
      </c>
      <c r="E144" s="131">
        <v>1</v>
      </c>
      <c r="F144" s="131">
        <v>0</v>
      </c>
      <c r="G144" s="131">
        <v>11</v>
      </c>
      <c r="H144" s="174"/>
      <c r="I144" s="174"/>
      <c r="J144" s="174"/>
      <c r="K144" s="174"/>
      <c r="L144" s="174"/>
      <c r="M144" s="175"/>
      <c r="N144" s="91"/>
      <c r="O144" s="91"/>
    </row>
    <row r="145" spans="1:15" ht="15.75" customHeight="1">
      <c r="A145" s="8" t="s">
        <v>192</v>
      </c>
      <c r="B145" s="131" t="s">
        <v>193</v>
      </c>
      <c r="C145" s="17" t="s">
        <v>257</v>
      </c>
      <c r="D145" s="131">
        <v>3</v>
      </c>
      <c r="E145" s="131">
        <v>0</v>
      </c>
      <c r="F145" s="131" t="s">
        <v>135</v>
      </c>
      <c r="G145" s="131">
        <v>11</v>
      </c>
      <c r="H145" s="112"/>
      <c r="I145" s="72"/>
      <c r="J145" s="73"/>
      <c r="K145" s="73"/>
      <c r="L145" s="73"/>
      <c r="M145" s="58"/>
      <c r="N145" s="91"/>
      <c r="O145" s="91"/>
    </row>
    <row r="146" spans="1:15" ht="15.75" customHeight="1">
      <c r="A146" s="8" t="s">
        <v>140</v>
      </c>
      <c r="B146" s="131" t="s">
        <v>140</v>
      </c>
      <c r="C146" s="17" t="s">
        <v>267</v>
      </c>
      <c r="D146" s="131">
        <v>3</v>
      </c>
      <c r="E146" s="131">
        <v>0</v>
      </c>
      <c r="F146" s="131">
        <v>0</v>
      </c>
      <c r="G146" s="131">
        <f>D146*3+E146*2+F146*1</f>
        <v>9</v>
      </c>
      <c r="H146" s="112"/>
      <c r="I146" s="72"/>
      <c r="J146" s="73"/>
      <c r="K146" s="73"/>
      <c r="L146" s="73"/>
      <c r="M146" s="58"/>
      <c r="N146" s="91"/>
      <c r="O146" s="91"/>
    </row>
    <row r="147" spans="1:15" ht="15" customHeight="1">
      <c r="A147" s="8" t="s">
        <v>194</v>
      </c>
      <c r="B147" s="131" t="s">
        <v>195</v>
      </c>
      <c r="C147" s="17" t="s">
        <v>258</v>
      </c>
      <c r="D147" s="131">
        <v>3</v>
      </c>
      <c r="E147" s="131">
        <v>0</v>
      </c>
      <c r="F147" s="131">
        <v>0</v>
      </c>
      <c r="G147" s="131">
        <v>9</v>
      </c>
      <c r="H147" s="112">
        <f>11+11+9+9+10</f>
        <v>50</v>
      </c>
      <c r="I147" s="72"/>
      <c r="J147" s="73"/>
      <c r="K147" s="73"/>
      <c r="L147" s="73"/>
      <c r="M147" s="58"/>
      <c r="N147" s="91"/>
      <c r="O147" s="91"/>
    </row>
    <row r="148" spans="1:15" ht="15.75">
      <c r="A148" s="8" t="s">
        <v>196</v>
      </c>
      <c r="B148" s="131" t="s">
        <v>197</v>
      </c>
      <c r="C148" s="17" t="s">
        <v>78</v>
      </c>
      <c r="D148" s="131">
        <v>0</v>
      </c>
      <c r="E148" s="131">
        <v>0</v>
      </c>
      <c r="F148" s="131">
        <v>10</v>
      </c>
      <c r="G148" s="131">
        <v>10</v>
      </c>
      <c r="H148" s="123"/>
      <c r="I148" s="96"/>
      <c r="J148" s="97"/>
      <c r="K148" s="97"/>
      <c r="L148" s="97"/>
      <c r="M148" s="98"/>
      <c r="N148" s="91"/>
      <c r="O148" s="91"/>
    </row>
    <row r="149" spans="1:15" ht="15">
      <c r="A149" s="8"/>
      <c r="B149" s="131"/>
      <c r="C149" s="18" t="s">
        <v>264</v>
      </c>
      <c r="D149" s="11">
        <f>SUM(D144:D147)</f>
        <v>12</v>
      </c>
      <c r="E149" s="12">
        <f>SUM(E144:E147)</f>
        <v>1</v>
      </c>
      <c r="F149" s="12">
        <v>10</v>
      </c>
      <c r="G149" s="11">
        <f>SUM(G144:G148)</f>
        <v>50</v>
      </c>
    </row>
    <row r="150" spans="1:15">
      <c r="A150" s="158" t="s">
        <v>266</v>
      </c>
      <c r="B150" s="158"/>
      <c r="C150" s="158"/>
      <c r="D150" s="158"/>
      <c r="E150" s="158"/>
      <c r="F150" s="158"/>
      <c r="G150" s="158"/>
    </row>
    <row r="151" spans="1:15">
      <c r="A151" s="176" t="s">
        <v>240</v>
      </c>
      <c r="B151" s="176"/>
      <c r="C151" s="176"/>
      <c r="D151" s="176"/>
      <c r="E151" s="176"/>
      <c r="F151" s="176"/>
      <c r="G151" s="176"/>
    </row>
    <row r="152" spans="1:15" ht="25.5">
      <c r="A152" s="129" t="s">
        <v>21</v>
      </c>
      <c r="B152" s="129" t="s">
        <v>0</v>
      </c>
      <c r="C152" s="129" t="s">
        <v>1</v>
      </c>
      <c r="D152" s="164" t="s">
        <v>2</v>
      </c>
      <c r="E152" s="164"/>
      <c r="F152" s="164"/>
      <c r="G152" s="129" t="s">
        <v>3</v>
      </c>
    </row>
    <row r="153" spans="1:15">
      <c r="A153" s="8" t="s">
        <v>198</v>
      </c>
      <c r="B153" s="131" t="s">
        <v>199</v>
      </c>
      <c r="C153" s="17" t="s">
        <v>200</v>
      </c>
      <c r="D153" s="131">
        <v>3</v>
      </c>
      <c r="E153" s="131">
        <v>1</v>
      </c>
      <c r="F153" s="131">
        <v>0</v>
      </c>
      <c r="G153" s="131">
        <v>11</v>
      </c>
    </row>
    <row r="154" spans="1:15">
      <c r="A154" s="8" t="s">
        <v>201</v>
      </c>
      <c r="B154" s="131" t="s">
        <v>202</v>
      </c>
      <c r="C154" s="17" t="s">
        <v>203</v>
      </c>
      <c r="D154" s="131">
        <v>3</v>
      </c>
      <c r="E154" s="131">
        <v>0</v>
      </c>
      <c r="F154" s="131">
        <v>0</v>
      </c>
      <c r="G154" s="131">
        <v>9</v>
      </c>
    </row>
    <row r="155" spans="1:15">
      <c r="A155" s="8" t="s">
        <v>204</v>
      </c>
      <c r="B155" s="131" t="s">
        <v>205</v>
      </c>
      <c r="C155" s="17" t="s">
        <v>206</v>
      </c>
      <c r="D155" s="131">
        <v>3</v>
      </c>
      <c r="E155" s="131">
        <v>0</v>
      </c>
      <c r="F155" s="131">
        <v>2</v>
      </c>
      <c r="G155" s="131">
        <v>11</v>
      </c>
    </row>
    <row r="156" spans="1:15">
      <c r="A156" s="153"/>
      <c r="B156" s="153"/>
      <c r="C156" s="153"/>
      <c r="D156" s="153"/>
      <c r="E156" s="153"/>
      <c r="F156" s="153"/>
      <c r="G156" s="153"/>
    </row>
    <row r="157" spans="1:15">
      <c r="A157" s="130" t="s">
        <v>79</v>
      </c>
      <c r="B157" s="159" t="s">
        <v>88</v>
      </c>
      <c r="C157" s="159"/>
      <c r="D157" s="159"/>
      <c r="E157" s="159"/>
      <c r="F157" s="159"/>
      <c r="G157" s="159"/>
    </row>
    <row r="158" spans="1:15">
      <c r="A158" s="8" t="s">
        <v>192</v>
      </c>
      <c r="B158" s="131" t="s">
        <v>193</v>
      </c>
      <c r="C158" s="17" t="s">
        <v>259</v>
      </c>
      <c r="D158" s="131">
        <v>3</v>
      </c>
      <c r="E158" s="131" t="s">
        <v>134</v>
      </c>
      <c r="F158" s="131" t="s">
        <v>135</v>
      </c>
      <c r="G158" s="131">
        <v>11</v>
      </c>
    </row>
    <row r="159" spans="1:15">
      <c r="A159" s="8" t="s">
        <v>192</v>
      </c>
      <c r="B159" s="131" t="s">
        <v>193</v>
      </c>
      <c r="C159" s="17" t="s">
        <v>260</v>
      </c>
      <c r="D159" s="131">
        <v>3</v>
      </c>
      <c r="E159" s="131" t="s">
        <v>134</v>
      </c>
      <c r="F159" s="131" t="s">
        <v>135</v>
      </c>
      <c r="G159" s="131">
        <v>11</v>
      </c>
    </row>
    <row r="160" spans="1:15">
      <c r="A160" s="8" t="s">
        <v>207</v>
      </c>
      <c r="B160" s="131" t="s">
        <v>207</v>
      </c>
      <c r="C160" s="17" t="s">
        <v>261</v>
      </c>
      <c r="D160" s="131">
        <v>3</v>
      </c>
      <c r="E160" s="131">
        <v>0</v>
      </c>
      <c r="F160" s="131">
        <v>0</v>
      </c>
      <c r="G160" s="131">
        <v>9</v>
      </c>
    </row>
    <row r="161" spans="1:8">
      <c r="A161" s="8" t="s">
        <v>208</v>
      </c>
      <c r="B161" s="131" t="s">
        <v>208</v>
      </c>
      <c r="C161" s="17" t="s">
        <v>262</v>
      </c>
      <c r="D161" s="131">
        <v>3</v>
      </c>
      <c r="E161" s="131">
        <v>0</v>
      </c>
      <c r="F161" s="131">
        <v>0</v>
      </c>
      <c r="G161" s="131">
        <v>9</v>
      </c>
      <c r="H161" s="107">
        <f>11+11+9+9+20+9</f>
        <v>69</v>
      </c>
    </row>
    <row r="162" spans="1:8">
      <c r="A162" s="8" t="s">
        <v>209</v>
      </c>
      <c r="B162" s="131" t="s">
        <v>210</v>
      </c>
      <c r="C162" s="17" t="s">
        <v>78</v>
      </c>
      <c r="D162" s="131">
        <v>0</v>
      </c>
      <c r="E162" s="131">
        <v>0</v>
      </c>
      <c r="F162" s="131">
        <v>5</v>
      </c>
      <c r="G162" s="131">
        <v>20</v>
      </c>
    </row>
    <row r="163" spans="1:8">
      <c r="A163" s="8" t="s">
        <v>140</v>
      </c>
      <c r="B163" s="131" t="s">
        <v>140</v>
      </c>
      <c r="C163" s="17" t="s">
        <v>267</v>
      </c>
      <c r="D163" s="131">
        <v>3</v>
      </c>
      <c r="E163" s="131">
        <v>0</v>
      </c>
      <c r="F163" s="131">
        <v>0</v>
      </c>
      <c r="G163" s="131">
        <f>D163*3+E163*2+F163*1</f>
        <v>9</v>
      </c>
    </row>
    <row r="164" spans="1:8" ht="15.75">
      <c r="A164" s="8"/>
      <c r="B164" s="131"/>
      <c r="C164" s="18" t="s">
        <v>265</v>
      </c>
      <c r="D164" s="11">
        <f>SUM(D158:D163)</f>
        <v>15</v>
      </c>
      <c r="E164" s="11">
        <f>SUM(E158:E163)</f>
        <v>0</v>
      </c>
      <c r="F164" s="11">
        <f>SUM(F158:F163)</f>
        <v>5</v>
      </c>
      <c r="G164" s="11">
        <f>SUM(G158:G163)</f>
        <v>69</v>
      </c>
    </row>
    <row r="165" spans="1:8">
      <c r="A165" s="158" t="s">
        <v>266</v>
      </c>
      <c r="B165" s="158"/>
      <c r="C165" s="158"/>
      <c r="D165" s="158"/>
      <c r="E165" s="158"/>
      <c r="F165" s="158"/>
      <c r="G165" s="158"/>
    </row>
    <row r="166" spans="1:8">
      <c r="A166" s="172" t="s">
        <v>211</v>
      </c>
      <c r="B166" s="172"/>
      <c r="C166" s="172"/>
      <c r="D166" s="172"/>
      <c r="E166" s="172"/>
      <c r="F166" s="172"/>
      <c r="G166" s="172"/>
    </row>
    <row r="167" spans="1:8">
      <c r="A167" s="8" t="s">
        <v>212</v>
      </c>
      <c r="B167" s="131" t="s">
        <v>213</v>
      </c>
      <c r="C167" s="17" t="s">
        <v>214</v>
      </c>
      <c r="D167" s="131">
        <v>3</v>
      </c>
      <c r="E167" s="131">
        <v>1</v>
      </c>
      <c r="F167" s="131">
        <v>0</v>
      </c>
      <c r="G167" s="131">
        <v>11</v>
      </c>
    </row>
    <row r="168" spans="1:8">
      <c r="A168" s="8" t="s">
        <v>215</v>
      </c>
      <c r="B168" s="131" t="s">
        <v>216</v>
      </c>
      <c r="C168" s="17" t="s">
        <v>217</v>
      </c>
      <c r="D168" s="131">
        <v>3</v>
      </c>
      <c r="E168" s="131">
        <v>1</v>
      </c>
      <c r="F168" s="131">
        <v>0</v>
      </c>
      <c r="G168" s="131">
        <v>11</v>
      </c>
    </row>
    <row r="169" spans="1:8">
      <c r="A169" s="8" t="s">
        <v>218</v>
      </c>
      <c r="B169" s="131" t="s">
        <v>219</v>
      </c>
      <c r="C169" s="17" t="s">
        <v>220</v>
      </c>
      <c r="D169" s="131">
        <v>3</v>
      </c>
      <c r="E169" s="131">
        <v>0</v>
      </c>
      <c r="F169" s="131">
        <v>2</v>
      </c>
      <c r="G169" s="131">
        <v>11</v>
      </c>
    </row>
    <row r="170" spans="1:8">
      <c r="A170" s="153"/>
      <c r="B170" s="153"/>
      <c r="C170" s="153"/>
      <c r="D170" s="153"/>
      <c r="E170" s="153"/>
      <c r="F170" s="153"/>
      <c r="G170" s="153"/>
    </row>
    <row r="171" spans="1:8">
      <c r="A171" s="172" t="s">
        <v>221</v>
      </c>
      <c r="B171" s="172"/>
      <c r="C171" s="172"/>
      <c r="D171" s="172"/>
      <c r="E171" s="172"/>
      <c r="F171" s="172"/>
      <c r="G171" s="172"/>
    </row>
    <row r="172" spans="1:8">
      <c r="A172" s="8" t="s">
        <v>222</v>
      </c>
      <c r="B172" s="131" t="s">
        <v>223</v>
      </c>
      <c r="C172" s="17" t="s">
        <v>224</v>
      </c>
      <c r="D172" s="131">
        <v>3</v>
      </c>
      <c r="E172" s="131">
        <v>0</v>
      </c>
      <c r="F172" s="131">
        <v>2</v>
      </c>
      <c r="G172" s="131">
        <v>11</v>
      </c>
    </row>
    <row r="173" spans="1:8">
      <c r="A173" s="8" t="s">
        <v>225</v>
      </c>
      <c r="B173" s="131" t="s">
        <v>226</v>
      </c>
      <c r="C173" s="17" t="s">
        <v>227</v>
      </c>
      <c r="D173" s="131">
        <v>3</v>
      </c>
      <c r="E173" s="131">
        <v>0</v>
      </c>
      <c r="F173" s="131">
        <v>2</v>
      </c>
      <c r="G173" s="131">
        <v>11</v>
      </c>
    </row>
    <row r="174" spans="1:8">
      <c r="A174" s="8" t="s">
        <v>228</v>
      </c>
      <c r="B174" s="131" t="s">
        <v>229</v>
      </c>
      <c r="C174" s="17" t="s">
        <v>230</v>
      </c>
      <c r="D174" s="131">
        <v>3</v>
      </c>
      <c r="E174" s="131">
        <v>0</v>
      </c>
      <c r="F174" s="131">
        <v>2</v>
      </c>
      <c r="G174" s="131">
        <v>11</v>
      </c>
    </row>
    <row r="175" spans="1:8">
      <c r="A175" s="153"/>
      <c r="B175" s="153"/>
      <c r="C175" s="153"/>
      <c r="D175" s="153"/>
      <c r="E175" s="153"/>
      <c r="F175" s="153"/>
      <c r="G175" s="153"/>
    </row>
    <row r="176" spans="1:8">
      <c r="A176" s="130" t="s">
        <v>79</v>
      </c>
      <c r="B176" s="172" t="s">
        <v>89</v>
      </c>
      <c r="C176" s="172"/>
      <c r="D176" s="172"/>
      <c r="E176" s="172"/>
      <c r="F176" s="172"/>
      <c r="G176" s="172"/>
    </row>
    <row r="177" spans="1:7">
      <c r="A177" s="8" t="s">
        <v>231</v>
      </c>
      <c r="B177" s="131" t="s">
        <v>232</v>
      </c>
      <c r="C177" s="17" t="s">
        <v>78</v>
      </c>
      <c r="D177" s="131">
        <v>0</v>
      </c>
      <c r="E177" s="131">
        <v>0</v>
      </c>
      <c r="F177" s="131">
        <v>50</v>
      </c>
      <c r="G177" s="131">
        <v>50</v>
      </c>
    </row>
    <row r="178" spans="1:7">
      <c r="A178" s="8"/>
      <c r="B178" s="131"/>
      <c r="C178" s="18" t="s">
        <v>11</v>
      </c>
      <c r="D178" s="11">
        <v>0</v>
      </c>
      <c r="E178" s="11">
        <v>0</v>
      </c>
      <c r="F178" s="11">
        <v>50</v>
      </c>
      <c r="G178" s="11">
        <f>D178*3+E178*2+F178*1</f>
        <v>50</v>
      </c>
    </row>
    <row r="179" spans="1:7">
      <c r="A179" s="152" t="s">
        <v>18</v>
      </c>
      <c r="B179" s="152"/>
      <c r="C179" s="152"/>
      <c r="D179" s="152"/>
      <c r="E179" s="152"/>
      <c r="F179" s="152"/>
      <c r="G179" s="152"/>
    </row>
  </sheetData>
  <mergeCells count="91">
    <mergeCell ref="B176:G176"/>
    <mergeCell ref="A74:G74"/>
    <mergeCell ref="M37:M38"/>
    <mergeCell ref="H111:M111"/>
    <mergeCell ref="H144:M144"/>
    <mergeCell ref="D152:F152"/>
    <mergeCell ref="A136:G136"/>
    <mergeCell ref="B143:G143"/>
    <mergeCell ref="A151:G151"/>
    <mergeCell ref="B157:G157"/>
    <mergeCell ref="A122:G122"/>
    <mergeCell ref="A117:G117"/>
    <mergeCell ref="A116:G116"/>
    <mergeCell ref="A166:G166"/>
    <mergeCell ref="A171:G171"/>
    <mergeCell ref="A150:G150"/>
    <mergeCell ref="A15:G15"/>
    <mergeCell ref="D71:D72"/>
    <mergeCell ref="E71:E72"/>
    <mergeCell ref="F71:F72"/>
    <mergeCell ref="G71:G72"/>
    <mergeCell ref="D45:F45"/>
    <mergeCell ref="A53:G53"/>
    <mergeCell ref="B46:G46"/>
    <mergeCell ref="B56:G56"/>
    <mergeCell ref="B65:G65"/>
    <mergeCell ref="A54:G54"/>
    <mergeCell ref="D55:F55"/>
    <mergeCell ref="A44:G44"/>
    <mergeCell ref="A64:G64"/>
    <mergeCell ref="A16:G16"/>
    <mergeCell ref="A22:G22"/>
    <mergeCell ref="J13:K13"/>
    <mergeCell ref="J14:K14"/>
    <mergeCell ref="J15:K15"/>
    <mergeCell ref="J16:K16"/>
    <mergeCell ref="H17:M17"/>
    <mergeCell ref="A179:G179"/>
    <mergeCell ref="D81:D82"/>
    <mergeCell ref="E81:E82"/>
    <mergeCell ref="F81:F82"/>
    <mergeCell ref="G81:G82"/>
    <mergeCell ref="B86:G86"/>
    <mergeCell ref="A175:G175"/>
    <mergeCell ref="A170:G170"/>
    <mergeCell ref="A165:G165"/>
    <mergeCell ref="A156:G156"/>
    <mergeCell ref="D137:F137"/>
    <mergeCell ref="D118:F118"/>
    <mergeCell ref="A85:G85"/>
    <mergeCell ref="D104:F104"/>
    <mergeCell ref="A103:G103"/>
    <mergeCell ref="B109:G109"/>
    <mergeCell ref="D6:E6"/>
    <mergeCell ref="D3:E3"/>
    <mergeCell ref="D7:E7"/>
    <mergeCell ref="D8:E8"/>
    <mergeCell ref="D9:E9"/>
    <mergeCell ref="D10:E10"/>
    <mergeCell ref="D11:E11"/>
    <mergeCell ref="D12:E12"/>
    <mergeCell ref="D13:E13"/>
    <mergeCell ref="D14:E14"/>
    <mergeCell ref="F2:G2"/>
    <mergeCell ref="D2:E2"/>
    <mergeCell ref="D4:E4"/>
    <mergeCell ref="D5:E5"/>
    <mergeCell ref="A1:G1"/>
    <mergeCell ref="A142:G142"/>
    <mergeCell ref="A135:G135"/>
    <mergeCell ref="A126:G126"/>
    <mergeCell ref="B123:G123"/>
    <mergeCell ref="B127:G127"/>
    <mergeCell ref="H63:M63"/>
    <mergeCell ref="H91:M91"/>
    <mergeCell ref="A84:G84"/>
    <mergeCell ref="A93:G93"/>
    <mergeCell ref="A108:G108"/>
    <mergeCell ref="H64:M64"/>
    <mergeCell ref="H69:M69"/>
    <mergeCell ref="H81:M81"/>
    <mergeCell ref="A102:G102"/>
    <mergeCell ref="B75:G75"/>
    <mergeCell ref="B94:G94"/>
    <mergeCell ref="A43:G43"/>
    <mergeCell ref="J18:L18"/>
    <mergeCell ref="J37:J38"/>
    <mergeCell ref="K37:K38"/>
    <mergeCell ref="L37:L38"/>
    <mergeCell ref="A29:G29"/>
    <mergeCell ref="A36:G36"/>
  </mergeCells>
  <pageMargins left="0.51181102362204722" right="0.31496062992125984" top="0.47244094488188981" bottom="0.6692913385826772" header="0.23622047244094491" footer="0.39370078740157483"/>
  <pageSetup paperSize="9" scale="86" orientation="portrait" r:id="rId1"/>
  <headerFooter>
    <oddFooter>&amp;C&amp;"Arial,Bold"&amp;9(&amp;P)</oddFooter>
  </headerFooter>
  <rowBreaks count="4" manualBreakCount="4">
    <brk id="15" max="6" man="1"/>
    <brk id="74" max="6" man="1"/>
    <brk id="93" max="6" man="1"/>
    <brk id="1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2018-03-23T09:10:28Z</cp:lastPrinted>
  <dcterms:created xsi:type="dcterms:W3CDTF">2015-08-25T10:19:17Z</dcterms:created>
  <dcterms:modified xsi:type="dcterms:W3CDTF">2018-05-01T06:02:35Z</dcterms:modified>
</cp:coreProperties>
</file>