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Structure'!$A$1:$G$167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9" i="4"/>
  <c r="D13"/>
  <c r="D12"/>
  <c r="D7"/>
  <c r="D10"/>
  <c r="D11"/>
  <c r="H152"/>
  <c r="H135"/>
  <c r="H112"/>
  <c r="H92"/>
  <c r="H82"/>
  <c r="H71"/>
  <c r="H59"/>
  <c r="H49"/>
  <c r="H40"/>
  <c r="H30"/>
  <c r="D6"/>
  <c r="E158"/>
  <c r="F158"/>
  <c r="G158"/>
  <c r="D158"/>
  <c r="E139"/>
  <c r="F139"/>
  <c r="G139"/>
  <c r="D139"/>
  <c r="E115"/>
  <c r="E117" s="1"/>
  <c r="F115"/>
  <c r="F117" s="1"/>
  <c r="G115"/>
  <c r="G117" s="1"/>
  <c r="D115"/>
  <c r="D117" s="1"/>
  <c r="E96"/>
  <c r="F96"/>
  <c r="G96"/>
  <c r="D96"/>
  <c r="E64"/>
  <c r="F64"/>
  <c r="G64"/>
  <c r="D64"/>
  <c r="D53"/>
  <c r="E84"/>
  <c r="E86" s="1"/>
  <c r="F84"/>
  <c r="F86" s="1"/>
  <c r="G84"/>
  <c r="G86" s="1"/>
  <c r="D84"/>
  <c r="D86" s="1"/>
  <c r="E75"/>
  <c r="F75"/>
  <c r="G75"/>
  <c r="D75"/>
  <c r="E53"/>
  <c r="F53"/>
  <c r="G53"/>
  <c r="E43"/>
  <c r="F43"/>
  <c r="G43"/>
  <c r="D43"/>
  <c r="G32"/>
  <c r="F31"/>
  <c r="F33" s="1"/>
  <c r="E31"/>
  <c r="E33" s="1"/>
  <c r="D31"/>
  <c r="D33" s="1"/>
  <c r="G30"/>
  <c r="G29"/>
  <c r="G28"/>
  <c r="H8" s="1"/>
  <c r="G31" l="1"/>
  <c r="G33" s="1"/>
  <c r="D5" l="1"/>
  <c r="D8"/>
  <c r="D4" l="1"/>
  <c r="D14" l="1"/>
</calcChain>
</file>

<file path=xl/sharedStrings.xml><?xml version="1.0" encoding="utf-8"?>
<sst xmlns="http://schemas.openxmlformats.org/spreadsheetml/2006/main" count="434" uniqueCount="332">
  <si>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</si>
  <si>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</si>
  <si>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</si>
  <si>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</si>
  <si>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</si>
  <si>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</si>
  <si>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</si>
  <si>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</si>
  <si>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</si>
  <si>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</si>
  <si>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</si>
  <si>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</si>
  <si>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</si>
  <si>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</si>
  <si>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</si>
  <si>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</si>
  <si>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</si>
  <si>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</si>
  <si>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</si>
  <si>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</si>
  <si>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</si>
  <si>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</si>
  <si>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</si>
  <si>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</si>
  <si>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</si>
  <si>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</si>
  <si>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</si>
  <si>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</si>
  <si>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</si>
  <si>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</si>
  <si>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</si>
  <si>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</si>
  <si>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</si>
  <si>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</si>
  <si>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</si>
  <si>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</si>
  <si>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</si>
  <si>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</si>
  <si>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</si>
  <si>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</si>
  <si>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</si>
  <si>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</si>
  <si>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</si>
  <si>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>Exploratory Project</t>
  </si>
  <si>
    <t>*List of Electives DE2</t>
  </si>
  <si>
    <t>PHY101</t>
  </si>
  <si>
    <t xml:space="preserve">Stream </t>
  </si>
  <si>
    <t>Stream Code</t>
  </si>
  <si>
    <t>Stream Title</t>
  </si>
  <si>
    <t xml:space="preserve">*VII Semester Elective / Stream DE-3 Courses </t>
  </si>
  <si>
    <t xml:space="preserve">*VIII Semester Elective / Stream DE-4, DE-5 Courses </t>
  </si>
  <si>
    <t>LM.HL101.14</t>
  </si>
  <si>
    <t>IE.CSO101.14</t>
  </si>
  <si>
    <t>EP.ME106.14</t>
  </si>
  <si>
    <t>EP.ME104.14</t>
  </si>
  <si>
    <t>EP.ME105.14</t>
  </si>
  <si>
    <t>IH.H102.14</t>
  </si>
  <si>
    <t>H105</t>
  </si>
  <si>
    <t>H106</t>
  </si>
  <si>
    <t>IS.CY101.14</t>
  </si>
  <si>
    <t>IS.MA101.14</t>
  </si>
  <si>
    <t>MA101</t>
  </si>
  <si>
    <t>IS.PHY101.14</t>
  </si>
  <si>
    <t>Physics - I: Classical, Quantum &amp; Relativistic Mechanics</t>
  </si>
  <si>
    <t>OE - 3</t>
  </si>
  <si>
    <t>OE - 4</t>
  </si>
  <si>
    <t>IS.MA102.14</t>
  </si>
  <si>
    <t>MA102</t>
  </si>
  <si>
    <t>Manufacturing Practice - II</t>
  </si>
  <si>
    <t>Stream or UG Project</t>
  </si>
  <si>
    <t>Open Elective - 2</t>
  </si>
  <si>
    <t>HU/LM</t>
  </si>
  <si>
    <t>Department Elective - 1</t>
  </si>
  <si>
    <t>Open Elective - 3</t>
  </si>
  <si>
    <t>Open Elective - 4</t>
  </si>
  <si>
    <t>PG Elective - 3 and 4</t>
  </si>
  <si>
    <t>CIV</t>
  </si>
  <si>
    <t>Civil Engineering : 5-Year IDD I-Semester</t>
  </si>
  <si>
    <t>Civil Engineering : 5-Year IDD II-Semester</t>
  </si>
  <si>
    <t>Civil Engineering : 5-Year IDD III-Semester</t>
  </si>
  <si>
    <t>Civil Engineering : 5-Year IDD IV-Semester</t>
  </si>
  <si>
    <t>Stream Electives in Civil Engineering</t>
  </si>
  <si>
    <t>Civil Engineering : 5-Year IDD V-Semester</t>
  </si>
  <si>
    <r>
      <rPr>
        <sz val="10"/>
        <color theme="0"/>
        <rFont val="Arial"/>
        <family val="2"/>
      </rPr>
      <t>Civil Engineering</t>
    </r>
    <r>
      <rPr>
        <b/>
        <sz val="10"/>
        <color theme="0"/>
        <rFont val="Arial"/>
        <family val="2"/>
      </rPr>
      <t xml:space="preserve"> : 5-Year IDD VI-Semester</t>
    </r>
  </si>
  <si>
    <t>Civil Engineering : 5-Year IDD Summer Term</t>
  </si>
  <si>
    <t>Civil Engineering : 5-Year IDD VII-Semester</t>
  </si>
  <si>
    <t>Civil Engineering : 5-Year IDD VIII-Semester</t>
  </si>
  <si>
    <t>Civil Engineering : 5-Year IDD IX-Semester</t>
  </si>
  <si>
    <t>Civil Engineering : 5-Year IDD X-Semester</t>
  </si>
  <si>
    <t>Section-BB</t>
  </si>
  <si>
    <t>Engineering Mathematics - I</t>
  </si>
  <si>
    <t>IE.ME102.14</t>
  </si>
  <si>
    <t>ME102</t>
  </si>
  <si>
    <t>Engineering Mechanics</t>
  </si>
  <si>
    <t>Total</t>
  </si>
  <si>
    <t>Engineering Mathematics – II</t>
  </si>
  <si>
    <t>Computer Programming</t>
  </si>
  <si>
    <t>DC.CE101.14</t>
  </si>
  <si>
    <t>CE101</t>
  </si>
  <si>
    <t>Basic Surveying</t>
  </si>
  <si>
    <t>Manufacturing Practice – I</t>
  </si>
  <si>
    <t>IH.H105.14</t>
  </si>
  <si>
    <t>IH.H106.14</t>
  </si>
  <si>
    <t>DC.CE201.15</t>
  </si>
  <si>
    <t>CE201</t>
  </si>
  <si>
    <t>Mechanics of Solids</t>
  </si>
  <si>
    <t>DC.CE202.15</t>
  </si>
  <si>
    <t>CE202</t>
  </si>
  <si>
    <t>Engineering Geology</t>
  </si>
  <si>
    <t>EP.CE204.15</t>
  </si>
  <si>
    <t>CE204</t>
  </si>
  <si>
    <t>Concrete Laboratory</t>
  </si>
  <si>
    <t>DC.CE203.15</t>
  </si>
  <si>
    <t>CE203</t>
  </si>
  <si>
    <t>Building Materials and Construction</t>
  </si>
  <si>
    <t>EP.CE205.15</t>
  </si>
  <si>
    <t>CE205</t>
  </si>
  <si>
    <t>Building Planning, Drawing and Estimation</t>
  </si>
  <si>
    <t>IE.CHO102.14</t>
  </si>
  <si>
    <t>CHO102</t>
  </si>
  <si>
    <t>Fluid Mechanics</t>
  </si>
  <si>
    <t>IH.H103.14</t>
  </si>
  <si>
    <t>H103</t>
  </si>
  <si>
    <t>IH.H104.14</t>
  </si>
  <si>
    <t>H104</t>
  </si>
  <si>
    <t>DC.CE241.14</t>
  </si>
  <si>
    <t>CE241</t>
  </si>
  <si>
    <t>Environmental Engineering-I</t>
  </si>
  <si>
    <t>DC.CE221.15</t>
  </si>
  <si>
    <t>CE221</t>
  </si>
  <si>
    <t>Geotechnical Engineering – I</t>
  </si>
  <si>
    <t>DC.CE231.15</t>
  </si>
  <si>
    <t>CE231</t>
  </si>
  <si>
    <t>Structural Mechanics - I</t>
  </si>
  <si>
    <t>DC.CE251.15</t>
  </si>
  <si>
    <t>CE251</t>
  </si>
  <si>
    <t>Transportation Engineering - I</t>
  </si>
  <si>
    <t>DP.CE291.15</t>
  </si>
  <si>
    <t>CE291</t>
  </si>
  <si>
    <t>Universal Human Values – II (Self, Society and Nature)</t>
  </si>
  <si>
    <t>HWR</t>
  </si>
  <si>
    <t>CEX1X</t>
  </si>
  <si>
    <t xml:space="preserve">Hydraulics &amp; Water Resources Engineering </t>
  </si>
  <si>
    <t>GTE</t>
  </si>
  <si>
    <t>CEX2X</t>
  </si>
  <si>
    <t xml:space="preserve">Geotechnical Engineering </t>
  </si>
  <si>
    <t>STE</t>
  </si>
  <si>
    <t>CEX3X</t>
  </si>
  <si>
    <t>Structural Engineering</t>
  </si>
  <si>
    <t>ENE</t>
  </si>
  <si>
    <t>CEX4X</t>
  </si>
  <si>
    <t>Environmental Engineering</t>
  </si>
  <si>
    <t>TRE</t>
  </si>
  <si>
    <t>CEX5X</t>
  </si>
  <si>
    <t xml:space="preserve">Transportation Engineering </t>
  </si>
  <si>
    <t>DC.CE321.15</t>
  </si>
  <si>
    <t>CE321</t>
  </si>
  <si>
    <t xml:space="preserve">Geotechnical Engineering-II </t>
  </si>
  <si>
    <t>DC.CE331.15</t>
  </si>
  <si>
    <t>CE331</t>
  </si>
  <si>
    <t xml:space="preserve">Structural Mechanics - II </t>
  </si>
  <si>
    <t>DC.CE332.15</t>
  </si>
  <si>
    <t>CE332</t>
  </si>
  <si>
    <t>Design of RC Structures</t>
  </si>
  <si>
    <t>EP.CE333.15</t>
  </si>
  <si>
    <t>CE333</t>
  </si>
  <si>
    <t>Drawing &amp; Detailing of RC Structures</t>
  </si>
  <si>
    <t xml:space="preserve">OE - I </t>
  </si>
  <si>
    <t>Open Elective - I</t>
  </si>
  <si>
    <t>DC.CE334.15</t>
  </si>
  <si>
    <t>CE334</t>
  </si>
  <si>
    <t>Design of Steel Structure</t>
  </si>
  <si>
    <t>EP.CE335.15</t>
  </si>
  <si>
    <t>CE335</t>
  </si>
  <si>
    <t>Drawing &amp; Detailing of Steel Structures</t>
  </si>
  <si>
    <t>DC.CE311.15</t>
  </si>
  <si>
    <t>CE311</t>
  </si>
  <si>
    <t>Fluid Mechanics - II</t>
  </si>
  <si>
    <t>DE.CEXXX.15</t>
  </si>
  <si>
    <t>CEXXX</t>
  </si>
  <si>
    <t>OE - 2</t>
  </si>
  <si>
    <t>OE-2</t>
  </si>
  <si>
    <t>Project / Industrial Project / Industrial Training</t>
  </si>
  <si>
    <t>DC.CE411.15</t>
  </si>
  <si>
    <t>CE411</t>
  </si>
  <si>
    <t>Water Resources Engineering - I</t>
  </si>
  <si>
    <t xml:space="preserve">DE.CEXXX.15 </t>
  </si>
  <si>
    <t>DC.CE432.15</t>
  </si>
  <si>
    <t>CE432</t>
  </si>
  <si>
    <t>Structural Engineering Laboratory</t>
  </si>
  <si>
    <t>DP.CE491.15</t>
  </si>
  <si>
    <t>CE491</t>
  </si>
  <si>
    <t>DC.CE401.15</t>
  </si>
  <si>
    <t>CE401</t>
  </si>
  <si>
    <t>Construction Economics and Management</t>
  </si>
  <si>
    <t>DC.CE4311.15</t>
  </si>
  <si>
    <t>CE4311</t>
  </si>
  <si>
    <t>Finite Element Method</t>
  </si>
  <si>
    <t>IH.H301.16</t>
  </si>
  <si>
    <t>H301</t>
  </si>
  <si>
    <t>DC.CEXXX.15</t>
  </si>
  <si>
    <t>Structural Dynamics Laboratory</t>
  </si>
  <si>
    <t>DP.CEXXX.15</t>
  </si>
  <si>
    <t>Deviation</t>
  </si>
  <si>
    <t>Education and Self *</t>
  </si>
  <si>
    <t>Philosophy</t>
  </si>
  <si>
    <t>History and Civilization</t>
  </si>
  <si>
    <t>Development of Societies</t>
  </si>
  <si>
    <t xml:space="preserve">GY.CP101.14 </t>
  </si>
  <si>
    <t>CP101</t>
  </si>
  <si>
    <t>Stream Project (Hons.)</t>
  </si>
  <si>
    <t>CE391S</t>
  </si>
  <si>
    <t>DP.CE391S.16</t>
  </si>
  <si>
    <t>DP.CE392/S.15</t>
  </si>
  <si>
    <t>CE392/ CE392S</t>
  </si>
  <si>
    <t>CE491S</t>
  </si>
  <si>
    <t>DP.CE491S.16</t>
  </si>
  <si>
    <t>Stream Project (Hons. Students)</t>
  </si>
  <si>
    <t>Total (Hons. Students)</t>
  </si>
  <si>
    <t>Total (Non-Hons. Students)</t>
  </si>
  <si>
    <t>Stream or UG Project (Non-Hons. Students)</t>
  </si>
  <si>
    <t>DE.CE413.15</t>
  </si>
  <si>
    <t>CE413</t>
  </si>
  <si>
    <t>DE.CE421.15</t>
  </si>
  <si>
    <t>CE421</t>
  </si>
  <si>
    <t>DE.CE431.15</t>
  </si>
  <si>
    <t>CE431</t>
  </si>
  <si>
    <t>DE.CE436.15</t>
  </si>
  <si>
    <t>CE436</t>
  </si>
  <si>
    <t>DE.CE453.15</t>
  </si>
  <si>
    <t>CE453</t>
  </si>
  <si>
    <t>DE.CE443.15</t>
  </si>
  <si>
    <t>CE443</t>
  </si>
  <si>
    <t>CE4310</t>
  </si>
  <si>
    <t>Elasticity and Experimental Stress Analysis</t>
  </si>
  <si>
    <t>CE437</t>
  </si>
  <si>
    <t>Stability of Structures</t>
  </si>
  <si>
    <t>CE438</t>
  </si>
  <si>
    <t>Advanced Concrete Technology</t>
  </si>
  <si>
    <t>DE.CE4310.15</t>
  </si>
  <si>
    <t>CE439</t>
  </si>
  <si>
    <t>Metal and Cable Structures</t>
  </si>
  <si>
    <t>Soil-Structure Interaction</t>
  </si>
  <si>
    <t>DE.CE4311.15</t>
  </si>
  <si>
    <t>Concrete Structures</t>
  </si>
  <si>
    <t>DE.CE4312.15</t>
  </si>
  <si>
    <t>CE4312</t>
  </si>
  <si>
    <t>Structural Dynamics</t>
  </si>
  <si>
    <t>DE.CE415.15</t>
  </si>
  <si>
    <t>CE415</t>
  </si>
  <si>
    <t>DE.CE422.15</t>
  </si>
  <si>
    <t>CE422</t>
  </si>
  <si>
    <t>DE.CE433.15</t>
  </si>
  <si>
    <t>CE434</t>
  </si>
  <si>
    <t>DE.CE435.15</t>
  </si>
  <si>
    <t>CE435</t>
  </si>
  <si>
    <t>DE.CE442.15</t>
  </si>
  <si>
    <t>CE442</t>
  </si>
  <si>
    <t>DE.CE452.15</t>
  </si>
  <si>
    <t>CE452</t>
  </si>
  <si>
    <t>CE4314</t>
  </si>
  <si>
    <t>Theory of Plates</t>
  </si>
  <si>
    <t>DE.CE4315.15</t>
  </si>
  <si>
    <t>CE4315</t>
  </si>
  <si>
    <t>Shell Structures</t>
  </si>
  <si>
    <t>Optimization Methods</t>
  </si>
  <si>
    <t>Advanced Foundation Engineering</t>
  </si>
  <si>
    <t>DE.CE423.15</t>
  </si>
  <si>
    <t>CE423</t>
  </si>
  <si>
    <t xml:space="preserve">Structural Design of Foundation and Retaining Structures </t>
  </si>
  <si>
    <t>Humanities/Language &amp; Management Course ^^</t>
  </si>
  <si>
    <t xml:space="preserve">^Courses to be selected such that recommended HU &amp; LM programme components get statisfied separately. </t>
  </si>
  <si>
    <t xml:space="preserve">Humanities/Language &amp; Management Course ^^  </t>
  </si>
  <si>
    <t>Humanities/Language &amp; Management Course^^</t>
  </si>
  <si>
    <t>Open Elective - 5</t>
  </si>
  <si>
    <t>OP - 5</t>
  </si>
  <si>
    <t>All Semester Total(Hons.)</t>
  </si>
  <si>
    <t>*The Students have to choose one course from H105 &amp; H106.</t>
  </si>
  <si>
    <t>*Thef Students have to choose one course from H103 &amp; H104.</t>
  </si>
  <si>
    <t>IS.MA201.14</t>
  </si>
  <si>
    <t>MA201</t>
  </si>
  <si>
    <t>Numerical Techniques</t>
  </si>
  <si>
    <t>IS.MA203.14</t>
  </si>
  <si>
    <t>MA203</t>
  </si>
  <si>
    <t>Mathematical Methods</t>
  </si>
  <si>
    <t>EC393</t>
  </si>
  <si>
    <t>DP.EC393.15</t>
  </si>
  <si>
    <t>PG Elective</t>
  </si>
  <si>
    <t>Stream Elective</t>
  </si>
  <si>
    <t>Department Elective (UG)/Stream Elective</t>
  </si>
  <si>
    <t>CE 311</t>
  </si>
  <si>
    <t>Laboratory</t>
  </si>
  <si>
    <t>DPXXX</t>
  </si>
  <si>
    <t>SOTA Seminar</t>
  </si>
  <si>
    <t>Basket A: UG Electives (Offered during VI, VII, VIII Semesters)</t>
  </si>
  <si>
    <t>Geotechnical Engineering Design (EVEN Semester)</t>
  </si>
  <si>
    <t>DC.CE301.15</t>
  </si>
  <si>
    <t>CE301</t>
  </si>
  <si>
    <t>Advanced Transportation Engineering (EVEN Semester)</t>
  </si>
  <si>
    <t>Design of Hydraulic Structure (EVEN Semester)</t>
  </si>
  <si>
    <t>Advanced Water &amp; Waste Water Treatment Engineering  (EVEN Semester)</t>
  </si>
  <si>
    <t>Advance Design of RC Structures (EVEN Semester)</t>
  </si>
  <si>
    <t>DC.CE437.15</t>
  </si>
  <si>
    <t>DC.CE438.15</t>
  </si>
  <si>
    <t>DC.CE439.15</t>
  </si>
  <si>
    <t>DC.CE4310.15</t>
  </si>
  <si>
    <t>DC.CE421.15</t>
  </si>
  <si>
    <t> DC.CE4313.15</t>
  </si>
  <si>
    <t>CE4313 </t>
  </si>
  <si>
    <t>DC.CE4314.15</t>
  </si>
  <si>
    <t>Basket B- PG Electives Courses (Even Semester)</t>
  </si>
  <si>
    <t>Plastic Design of Structures</t>
  </si>
  <si>
    <t>Earthquake Resistant Design of Structures</t>
  </si>
  <si>
    <t>Advanced Aseismic Design of Structures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</si>
  <si>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</si>
  <si>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</si>
  <si>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</si>
  <si>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</si>
  <si>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</si>
  <si>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</si>
  <si>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r>
      <t xml:space="preserve">Rock Mechanics </t>
    </r>
    <r>
      <rPr>
        <sz val="10"/>
        <rFont val="Arial"/>
        <family val="2"/>
      </rPr>
      <t>(ODD Semester)</t>
    </r>
  </si>
  <si>
    <r>
      <t xml:space="preserve">Advance Surveying </t>
    </r>
    <r>
      <rPr>
        <sz val="10"/>
        <rFont val="Arial"/>
        <family val="2"/>
      </rPr>
      <t>(EVEN Semester)</t>
    </r>
  </si>
  <si>
    <r>
      <t xml:space="preserve">Analysis &amp; Design of Pavements </t>
    </r>
    <r>
      <rPr>
        <sz val="10"/>
        <rFont val="Arial"/>
        <family val="2"/>
      </rPr>
      <t>(ODD Semester)</t>
    </r>
  </si>
  <si>
    <r>
      <t xml:space="preserve">Water Power Engineering  </t>
    </r>
    <r>
      <rPr>
        <sz val="10"/>
        <rFont val="Arial"/>
        <family val="2"/>
      </rPr>
      <t>(ODD Semester)</t>
    </r>
  </si>
  <si>
    <r>
      <t xml:space="preserve">Environmental Pollution &amp; Control </t>
    </r>
    <r>
      <rPr>
        <sz val="10"/>
        <rFont val="Arial"/>
        <family val="2"/>
      </rPr>
      <t>(ODD Semester)</t>
    </r>
  </si>
  <si>
    <r>
      <t xml:space="preserve">Matrix Analysis of Structures </t>
    </r>
    <r>
      <rPr>
        <sz val="10"/>
        <rFont val="Arial"/>
        <family val="2"/>
      </rPr>
      <t>(Odd Semester)</t>
    </r>
  </si>
  <si>
    <r>
      <t xml:space="preserve"> Basket B: PG Elective</t>
    </r>
    <r>
      <rPr>
        <sz val="10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Courses (Odd Semester)</t>
    </r>
  </si>
  <si>
    <t xml:space="preserve"> IDD Course Structure for Civil Engineering (2015-2016)</t>
  </si>
  <si>
    <t>IDD Course Structure for Civil Engineering (2015-2016)</t>
  </si>
  <si>
    <t>OP - 6</t>
  </si>
  <si>
    <t>Open Elective - 6</t>
  </si>
  <si>
    <t>Thesis</t>
  </si>
</sst>
</file>

<file path=xl/styles.xml><?xml version="1.0" encoding="utf-8"?>
<styleSheet xmlns="http://schemas.openxmlformats.org/spreadsheetml/2006/main">
  <fonts count="37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right" vertical="center"/>
    </xf>
    <xf numFmtId="0" fontId="10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" fillId="0" borderId="0" xfId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8" fillId="0" borderId="1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5" fillId="0" borderId="1" xfId="1" applyFont="1" applyBorder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12" fillId="3" borderId="1" xfId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wrapText="1"/>
    </xf>
    <xf numFmtId="0" fontId="27" fillId="0" borderId="6" xfId="0" applyFont="1" applyBorder="1" applyAlignment="1">
      <alignment wrapText="1"/>
    </xf>
    <xf numFmtId="0" fontId="28" fillId="0" borderId="6" xfId="0" applyFont="1" applyBorder="1" applyAlignment="1">
      <alignment horizontal="center" wrapText="1"/>
    </xf>
    <xf numFmtId="0" fontId="28" fillId="0" borderId="6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right" vertical="center"/>
    </xf>
    <xf numFmtId="0" fontId="3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4" fillId="4" borderId="5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24" fillId="0" borderId="5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26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" fillId="0" borderId="7" xfId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vertical="center"/>
    </xf>
    <xf numFmtId="0" fontId="12" fillId="3" borderId="3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5" xfId="1" applyFill="1" applyBorder="1" applyAlignment="1">
      <alignment vertical="center"/>
    </xf>
    <xf numFmtId="0" fontId="2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0" fillId="0" borderId="5" xfId="0" applyBorder="1"/>
    <xf numFmtId="0" fontId="33" fillId="0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3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36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4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13" fillId="5" borderId="1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3" fillId="0" borderId="1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BreakPreview" topLeftCell="A161" zoomScale="115" zoomScaleSheetLayoutView="115" workbookViewId="0">
      <selection activeCell="C175" sqref="C175"/>
    </sheetView>
  </sheetViews>
  <sheetFormatPr defaultColWidth="9.140625" defaultRowHeight="15"/>
  <cols>
    <col min="1" max="1" width="14.140625" style="20" customWidth="1"/>
    <col min="2" max="2" width="12.7109375" style="20" bestFit="1" customWidth="1"/>
    <col min="3" max="3" width="55.140625" style="20" bestFit="1" customWidth="1"/>
    <col min="4" max="4" width="4.5703125" style="20" customWidth="1"/>
    <col min="5" max="5" width="3.7109375" style="20" customWidth="1"/>
    <col min="6" max="6" width="6.7109375" style="20" customWidth="1"/>
    <col min="7" max="7" width="7.28515625" style="20" bestFit="1" customWidth="1"/>
    <col min="8" max="8" width="13.28515625" style="90" customWidth="1"/>
    <col min="9" max="9" width="11.7109375" style="38" customWidth="1"/>
    <col min="10" max="10" width="36.5703125" style="20" customWidth="1"/>
    <col min="11" max="11" width="3.5703125" style="20" customWidth="1"/>
    <col min="12" max="13" width="3.28515625" style="20" customWidth="1"/>
    <col min="14" max="14" width="6.7109375" style="20" customWidth="1"/>
    <col min="15" max="16384" width="9.140625" style="20"/>
  </cols>
  <sheetData>
    <row r="1" spans="1:14" ht="15" customHeight="1">
      <c r="A1" s="129" t="s">
        <v>327</v>
      </c>
      <c r="B1" s="129"/>
      <c r="C1" s="129"/>
      <c r="D1" s="129"/>
      <c r="E1" s="129"/>
      <c r="F1" s="129"/>
      <c r="G1" s="129"/>
      <c r="H1" s="97"/>
    </row>
    <row r="2" spans="1:14" ht="26.1" customHeight="1">
      <c r="A2" s="75" t="s">
        <v>22</v>
      </c>
      <c r="B2" s="75" t="s">
        <v>203</v>
      </c>
      <c r="C2" s="75" t="s">
        <v>23</v>
      </c>
      <c r="D2" s="130" t="s">
        <v>76</v>
      </c>
      <c r="E2" s="130"/>
      <c r="F2" s="119" t="s">
        <v>40</v>
      </c>
      <c r="G2" s="119"/>
    </row>
    <row r="3" spans="1:14">
      <c r="A3" s="112"/>
      <c r="B3" s="112"/>
      <c r="C3" s="1"/>
      <c r="D3" s="131"/>
      <c r="E3" s="131"/>
      <c r="F3" s="112" t="s">
        <v>38</v>
      </c>
      <c r="G3" s="112" t="s">
        <v>39</v>
      </c>
    </row>
    <row r="4" spans="1:14">
      <c r="A4" s="112" t="s">
        <v>24</v>
      </c>
      <c r="B4" s="112">
        <v>0</v>
      </c>
      <c r="C4" s="1" t="s">
        <v>314</v>
      </c>
      <c r="D4" s="121">
        <f>G28+G51+G62+G74+G83+G95</f>
        <v>44</v>
      </c>
      <c r="E4" s="121"/>
      <c r="F4" s="110">
        <v>41</v>
      </c>
      <c r="G4" s="112">
        <v>50</v>
      </c>
    </row>
    <row r="5" spans="1:14">
      <c r="A5" s="112" t="s">
        <v>25</v>
      </c>
      <c r="B5" s="112">
        <v>0</v>
      </c>
      <c r="C5" s="1" t="s">
        <v>315</v>
      </c>
      <c r="D5" s="121">
        <f>G37+G38+G39+G46+G56+G68</f>
        <v>67</v>
      </c>
      <c r="E5" s="121"/>
      <c r="F5" s="110">
        <v>62</v>
      </c>
      <c r="G5" s="112">
        <v>84</v>
      </c>
    </row>
    <row r="6" spans="1:14">
      <c r="A6" s="112" t="s">
        <v>26</v>
      </c>
      <c r="B6" s="112">
        <v>-6</v>
      </c>
      <c r="C6" s="1" t="s">
        <v>316</v>
      </c>
      <c r="D6" s="121">
        <f>G40+G47+G48</f>
        <v>35</v>
      </c>
      <c r="E6" s="121"/>
      <c r="F6" s="110">
        <v>41</v>
      </c>
      <c r="G6" s="112">
        <v>60</v>
      </c>
      <c r="I6" s="91"/>
    </row>
    <row r="7" spans="1:14" ht="26.25" customHeight="1">
      <c r="A7" s="112" t="s">
        <v>27</v>
      </c>
      <c r="B7" s="112">
        <v>-1</v>
      </c>
      <c r="C7" s="2" t="s">
        <v>317</v>
      </c>
      <c r="D7" s="121">
        <f>G41+G42+G50+G59+G61+G81+G91</f>
        <v>23</v>
      </c>
      <c r="E7" s="121"/>
      <c r="F7" s="110">
        <v>20</v>
      </c>
      <c r="G7" s="112">
        <v>24</v>
      </c>
    </row>
    <row r="8" spans="1:14">
      <c r="A8" s="112" t="s">
        <v>28</v>
      </c>
      <c r="B8" s="112">
        <v>0</v>
      </c>
      <c r="C8" s="1" t="s">
        <v>318</v>
      </c>
      <c r="D8" s="121">
        <f>G113+G137+G155</f>
        <v>27</v>
      </c>
      <c r="E8" s="121"/>
      <c r="F8" s="110">
        <v>27</v>
      </c>
      <c r="G8" s="112">
        <v>31</v>
      </c>
      <c r="H8" s="90">
        <f>G28+G43+G53+G64+G75+G84+G96+G105+G115+G139+G158+G166</f>
        <v>589</v>
      </c>
    </row>
    <row r="9" spans="1:14">
      <c r="A9" s="112" t="s">
        <v>29</v>
      </c>
      <c r="B9" s="112">
        <v>6</v>
      </c>
      <c r="C9" s="1" t="s">
        <v>36</v>
      </c>
      <c r="D9" s="121">
        <f>G49+G57+G58+G60+G69+G70+G71+G72+G78+G79+G80+G90+G92+G108+G112+G132+G135+G153+G154</f>
        <v>163</v>
      </c>
      <c r="E9" s="121"/>
      <c r="F9" s="110">
        <v>105</v>
      </c>
      <c r="G9" s="112">
        <v>155</v>
      </c>
    </row>
    <row r="10" spans="1:14">
      <c r="A10" s="112" t="s">
        <v>30</v>
      </c>
      <c r="B10" s="112">
        <v>-6</v>
      </c>
      <c r="C10" s="1" t="s">
        <v>37</v>
      </c>
      <c r="D10" s="121">
        <f>G109+G110+G133+G134+G148+G149+G150</f>
        <v>63</v>
      </c>
      <c r="E10" s="121"/>
      <c r="F10" s="110">
        <v>60</v>
      </c>
      <c r="G10" s="112">
        <v>90</v>
      </c>
    </row>
    <row r="11" spans="1:14" ht="28.5" customHeight="1">
      <c r="A11" s="112" t="s">
        <v>31</v>
      </c>
      <c r="B11" s="112"/>
      <c r="C11" s="2" t="s">
        <v>319</v>
      </c>
      <c r="D11" s="122">
        <f>G82+G93+G111+G136+G151+G152</f>
        <v>54</v>
      </c>
      <c r="E11" s="122"/>
      <c r="F11" s="110">
        <v>55</v>
      </c>
      <c r="G11" s="112">
        <v>100</v>
      </c>
    </row>
    <row r="12" spans="1:14">
      <c r="A12" s="112" t="s">
        <v>32</v>
      </c>
      <c r="B12" s="112">
        <v>0</v>
      </c>
      <c r="C12" s="1" t="s">
        <v>33</v>
      </c>
      <c r="D12" s="121">
        <f>G73+G104+G116+G94+G156</f>
        <v>32</v>
      </c>
      <c r="E12" s="121"/>
      <c r="F12" s="110">
        <v>20</v>
      </c>
      <c r="G12" s="112">
        <v>50</v>
      </c>
    </row>
    <row r="13" spans="1:14">
      <c r="A13" s="112" t="s">
        <v>34</v>
      </c>
      <c r="B13" s="112">
        <v>0</v>
      </c>
      <c r="C13" s="1" t="s">
        <v>35</v>
      </c>
      <c r="D13" s="121">
        <f>G138+G157+G165</f>
        <v>70</v>
      </c>
      <c r="E13" s="121"/>
      <c r="F13" s="110">
        <v>70</v>
      </c>
      <c r="G13" s="112">
        <v>80</v>
      </c>
      <c r="H13" s="85"/>
      <c r="I13" s="51"/>
      <c r="J13" s="1"/>
      <c r="K13" s="121"/>
      <c r="L13" s="121"/>
      <c r="M13" s="9"/>
      <c r="N13" s="10"/>
    </row>
    <row r="14" spans="1:14">
      <c r="A14" s="112"/>
      <c r="B14" s="112"/>
      <c r="C14" s="57" t="s">
        <v>11</v>
      </c>
      <c r="D14" s="123">
        <f>SUM(D4:D13)</f>
        <v>578</v>
      </c>
      <c r="E14" s="123"/>
      <c r="F14" s="111">
        <v>540</v>
      </c>
      <c r="G14" s="58">
        <v>570</v>
      </c>
      <c r="H14" s="85"/>
      <c r="I14" s="51"/>
      <c r="J14" s="1"/>
      <c r="K14" s="121"/>
      <c r="L14" s="121"/>
      <c r="M14" s="9"/>
      <c r="N14" s="10"/>
    </row>
    <row r="15" spans="1:14">
      <c r="A15" s="112"/>
      <c r="B15" s="112"/>
      <c r="C15" s="57" t="s">
        <v>276</v>
      </c>
      <c r="D15" s="149">
        <v>575</v>
      </c>
      <c r="E15" s="150"/>
      <c r="F15" s="111">
        <v>560</v>
      </c>
      <c r="G15" s="58">
        <v>590</v>
      </c>
      <c r="H15" s="85"/>
      <c r="I15" s="51"/>
      <c r="J15" s="1"/>
      <c r="K15" s="77"/>
      <c r="L15" s="77"/>
      <c r="M15" s="77"/>
      <c r="N15" s="78"/>
    </row>
    <row r="16" spans="1:14" ht="12" customHeight="1">
      <c r="A16" s="118" t="s">
        <v>19</v>
      </c>
      <c r="B16" s="118"/>
      <c r="C16" s="118"/>
      <c r="D16" s="118"/>
      <c r="E16" s="118"/>
      <c r="F16" s="118"/>
      <c r="G16" s="118"/>
      <c r="H16" s="85"/>
      <c r="I16" s="51"/>
      <c r="J16" s="3"/>
      <c r="K16" s="121"/>
      <c r="L16" s="121"/>
      <c r="M16" s="9"/>
      <c r="N16" s="10"/>
    </row>
    <row r="17" spans="1:14" s="25" customFormat="1" ht="15" customHeight="1">
      <c r="A17" s="119" t="s">
        <v>81</v>
      </c>
      <c r="B17" s="119"/>
      <c r="C17" s="119"/>
      <c r="D17" s="119"/>
      <c r="E17" s="119"/>
      <c r="F17" s="119"/>
      <c r="G17" s="119"/>
      <c r="H17" s="98"/>
      <c r="I17" s="66"/>
      <c r="J17" s="24"/>
      <c r="K17" s="24"/>
      <c r="L17" s="24"/>
      <c r="M17" s="24"/>
      <c r="N17" s="24"/>
    </row>
    <row r="18" spans="1:14" s="25" customFormat="1" ht="15" customHeight="1">
      <c r="A18" s="54" t="s">
        <v>46</v>
      </c>
      <c r="B18" s="54" t="s">
        <v>47</v>
      </c>
      <c r="C18" s="54" t="s">
        <v>48</v>
      </c>
      <c r="D18" s="54"/>
      <c r="E18" s="54"/>
      <c r="F18" s="54"/>
      <c r="G18" s="54"/>
      <c r="H18" s="98"/>
      <c r="I18" s="66"/>
      <c r="J18" s="24"/>
      <c r="K18" s="24"/>
      <c r="L18" s="24"/>
      <c r="M18" s="24"/>
      <c r="N18" s="24"/>
    </row>
    <row r="19" spans="1:14" ht="15" customHeight="1">
      <c r="A19" s="110" t="s">
        <v>140</v>
      </c>
      <c r="B19" s="110" t="s">
        <v>141</v>
      </c>
      <c r="C19" s="79" t="s">
        <v>142</v>
      </c>
      <c r="D19" s="110"/>
      <c r="E19" s="110"/>
      <c r="F19" s="110"/>
      <c r="G19" s="110"/>
    </row>
    <row r="20" spans="1:14" s="1" customFormat="1" ht="15" customHeight="1">
      <c r="A20" s="110" t="s">
        <v>143</v>
      </c>
      <c r="B20" s="110" t="s">
        <v>144</v>
      </c>
      <c r="C20" s="79" t="s">
        <v>145</v>
      </c>
      <c r="D20" s="110"/>
      <c r="E20" s="110"/>
      <c r="F20" s="110"/>
      <c r="G20" s="110"/>
      <c r="H20" s="85"/>
      <c r="I20" s="51"/>
    </row>
    <row r="21" spans="1:14" s="1" customFormat="1" ht="15" customHeight="1">
      <c r="A21" s="110" t="s">
        <v>146</v>
      </c>
      <c r="B21" s="110" t="s">
        <v>147</v>
      </c>
      <c r="C21" s="79" t="s">
        <v>148</v>
      </c>
      <c r="D21" s="110"/>
      <c r="E21" s="110"/>
      <c r="F21" s="110"/>
      <c r="G21" s="110"/>
      <c r="H21" s="85"/>
      <c r="I21" s="51"/>
    </row>
    <row r="22" spans="1:14" s="1" customFormat="1" ht="15" customHeight="1">
      <c r="A22" s="110" t="s">
        <v>149</v>
      </c>
      <c r="B22" s="110" t="s">
        <v>150</v>
      </c>
      <c r="C22" s="79" t="s">
        <v>151</v>
      </c>
      <c r="D22" s="110"/>
      <c r="E22" s="110"/>
      <c r="F22" s="110"/>
      <c r="G22" s="110"/>
      <c r="H22" s="85"/>
      <c r="I22" s="51"/>
    </row>
    <row r="23" spans="1:14" s="1" customFormat="1" ht="15" customHeight="1">
      <c r="A23" s="110" t="s">
        <v>152</v>
      </c>
      <c r="B23" s="110" t="s">
        <v>153</v>
      </c>
      <c r="C23" s="79" t="s">
        <v>154</v>
      </c>
      <c r="D23" s="110"/>
      <c r="E23" s="110"/>
      <c r="F23" s="110"/>
      <c r="G23" s="110"/>
      <c r="H23" s="85"/>
      <c r="I23" s="51"/>
    </row>
    <row r="24" spans="1:14" s="1" customFormat="1" ht="15" customHeight="1">
      <c r="A24" s="126"/>
      <c r="B24" s="127"/>
      <c r="C24" s="127"/>
      <c r="D24" s="127"/>
      <c r="E24" s="127"/>
      <c r="F24" s="127"/>
      <c r="G24" s="128"/>
      <c r="H24" s="85"/>
      <c r="I24" s="51"/>
    </row>
    <row r="25" spans="1:14" s="22" customFormat="1" ht="12.75">
      <c r="A25" s="120" t="s">
        <v>328</v>
      </c>
      <c r="B25" s="120"/>
      <c r="C25" s="120"/>
      <c r="D25" s="120"/>
      <c r="E25" s="120"/>
      <c r="F25" s="120"/>
      <c r="G25" s="120"/>
      <c r="H25" s="84"/>
      <c r="I25" s="59"/>
      <c r="J25" s="4"/>
      <c r="K25" s="124"/>
      <c r="L25" s="124"/>
      <c r="M25" s="4"/>
      <c r="N25" s="4"/>
    </row>
    <row r="26" spans="1:14" s="13" customFormat="1" ht="15" customHeight="1">
      <c r="A26" s="113" t="s">
        <v>20</v>
      </c>
      <c r="B26" s="113" t="s">
        <v>0</v>
      </c>
      <c r="C26" s="113" t="s">
        <v>1</v>
      </c>
      <c r="D26" s="136" t="s">
        <v>2</v>
      </c>
      <c r="E26" s="136"/>
      <c r="F26" s="136"/>
      <c r="G26" s="113" t="s">
        <v>3</v>
      </c>
      <c r="H26" s="125"/>
      <c r="I26" s="120"/>
      <c r="J26" s="120"/>
      <c r="K26" s="120"/>
      <c r="L26" s="120"/>
      <c r="M26" s="120"/>
      <c r="N26" s="120"/>
    </row>
    <row r="27" spans="1:14" s="13" customFormat="1" ht="15" customHeight="1">
      <c r="A27" s="109" t="s">
        <v>89</v>
      </c>
      <c r="B27" s="119" t="s">
        <v>77</v>
      </c>
      <c r="C27" s="119"/>
      <c r="D27" s="119"/>
      <c r="E27" s="119"/>
      <c r="F27" s="119"/>
      <c r="G27" s="119"/>
      <c r="H27" s="99"/>
      <c r="I27" s="60"/>
      <c r="J27" s="11"/>
      <c r="K27" s="136"/>
      <c r="L27" s="136"/>
      <c r="M27" s="136"/>
      <c r="N27" s="11"/>
    </row>
    <row r="28" spans="1:14" s="5" customFormat="1" ht="15" customHeight="1">
      <c r="A28" s="79" t="s">
        <v>41</v>
      </c>
      <c r="B28" s="115" t="s">
        <v>9</v>
      </c>
      <c r="C28" s="79" t="s">
        <v>10</v>
      </c>
      <c r="D28" s="110">
        <v>1</v>
      </c>
      <c r="E28" s="110">
        <v>1</v>
      </c>
      <c r="F28" s="110">
        <v>0</v>
      </c>
      <c r="G28" s="110">
        <f>D28*3+E28*2+F28*1</f>
        <v>5</v>
      </c>
      <c r="H28" s="100"/>
      <c r="I28" s="61"/>
    </row>
    <row r="29" spans="1:14" s="5" customFormat="1" ht="15" customHeight="1">
      <c r="A29" s="79" t="s">
        <v>14</v>
      </c>
      <c r="B29" s="110" t="s">
        <v>15</v>
      </c>
      <c r="C29" s="79" t="s">
        <v>16</v>
      </c>
      <c r="D29" s="110">
        <v>0</v>
      </c>
      <c r="E29" s="110">
        <v>1</v>
      </c>
      <c r="F29" s="110">
        <v>3</v>
      </c>
      <c r="G29" s="110">
        <f>D29*3+E29*2+F29*1</f>
        <v>5</v>
      </c>
      <c r="H29" s="100"/>
      <c r="I29" s="61"/>
    </row>
    <row r="30" spans="1:14" s="5" customFormat="1" ht="15" customHeight="1">
      <c r="A30" s="79" t="s">
        <v>208</v>
      </c>
      <c r="B30" s="110" t="s">
        <v>209</v>
      </c>
      <c r="C30" s="79" t="s">
        <v>42</v>
      </c>
      <c r="D30" s="110">
        <v>0</v>
      </c>
      <c r="E30" s="110">
        <v>1</v>
      </c>
      <c r="F30" s="110">
        <v>3</v>
      </c>
      <c r="G30" s="110">
        <f>D30*3+E30*2+F30*1</f>
        <v>5</v>
      </c>
      <c r="H30" s="100">
        <f>5+5+5+7</f>
        <v>22</v>
      </c>
      <c r="I30" s="61"/>
    </row>
    <row r="31" spans="1:14" s="5" customFormat="1" ht="15" customHeight="1">
      <c r="C31" s="6" t="s">
        <v>11</v>
      </c>
      <c r="D31" s="46">
        <f>SUM(D28:D30)</f>
        <v>1</v>
      </c>
      <c r="E31" s="46">
        <f>SUM(E28:E30)</f>
        <v>3</v>
      </c>
      <c r="F31" s="46">
        <f>SUM(F28:F30)</f>
        <v>6</v>
      </c>
      <c r="G31" s="46">
        <f>SUM(G28:G30)</f>
        <v>15</v>
      </c>
      <c r="H31" s="100"/>
      <c r="I31" s="61"/>
    </row>
    <row r="32" spans="1:14" s="5" customFormat="1" ht="15" customHeight="1">
      <c r="A32" s="79" t="s">
        <v>51</v>
      </c>
      <c r="B32" s="110" t="s">
        <v>12</v>
      </c>
      <c r="C32" s="79" t="s">
        <v>13</v>
      </c>
      <c r="D32" s="110">
        <v>2</v>
      </c>
      <c r="E32" s="110">
        <v>0</v>
      </c>
      <c r="F32" s="110">
        <v>1</v>
      </c>
      <c r="G32" s="110">
        <f>D32*3+E32*2+F32*1</f>
        <v>7</v>
      </c>
      <c r="H32" s="100"/>
      <c r="I32" s="61"/>
    </row>
    <row r="33" spans="1:14" s="5" customFormat="1" ht="15" customHeight="1">
      <c r="A33" s="79"/>
      <c r="B33" s="110"/>
      <c r="C33" s="7" t="s">
        <v>11</v>
      </c>
      <c r="D33" s="111">
        <f>SUM(D31:D32)</f>
        <v>3</v>
      </c>
      <c r="E33" s="111">
        <f>SUM(E31:E32)</f>
        <v>3</v>
      </c>
      <c r="F33" s="111">
        <f>SUM(F31:F32)</f>
        <v>7</v>
      </c>
      <c r="G33" s="111">
        <f>SUM(G31:G32)</f>
        <v>22</v>
      </c>
      <c r="H33" s="100"/>
      <c r="I33" s="61"/>
    </row>
    <row r="34" spans="1:14" ht="14.1" customHeight="1">
      <c r="A34" s="118" t="s">
        <v>19</v>
      </c>
      <c r="B34" s="118"/>
      <c r="C34" s="118"/>
      <c r="D34" s="118"/>
      <c r="E34" s="118"/>
      <c r="F34" s="118"/>
      <c r="G34" s="118"/>
      <c r="H34" s="85"/>
      <c r="I34" s="51"/>
      <c r="J34" s="3"/>
      <c r="K34" s="121"/>
      <c r="L34" s="121"/>
      <c r="M34" s="48"/>
      <c r="N34" s="49"/>
    </row>
    <row r="35" spans="1:14" s="13" customFormat="1" ht="15" customHeight="1" thickBot="1">
      <c r="A35" s="113" t="s">
        <v>20</v>
      </c>
      <c r="B35" s="113" t="s">
        <v>0</v>
      </c>
      <c r="C35" s="113" t="s">
        <v>1</v>
      </c>
      <c r="D35" s="136" t="s">
        <v>2</v>
      </c>
      <c r="E35" s="136"/>
      <c r="F35" s="136"/>
      <c r="G35" s="113" t="s">
        <v>3</v>
      </c>
      <c r="H35" s="101"/>
      <c r="I35" s="42"/>
      <c r="J35" s="43"/>
      <c r="K35" s="42"/>
      <c r="L35" s="42"/>
      <c r="M35" s="42"/>
      <c r="N35" s="42"/>
    </row>
    <row r="36" spans="1:14" s="13" customFormat="1" ht="15" customHeight="1" thickBot="1">
      <c r="A36" s="109" t="s">
        <v>89</v>
      </c>
      <c r="B36" s="119" t="s">
        <v>77</v>
      </c>
      <c r="C36" s="119"/>
      <c r="D36" s="119"/>
      <c r="E36" s="119"/>
      <c r="F36" s="119"/>
      <c r="G36" s="119"/>
      <c r="H36" s="101"/>
      <c r="I36" s="44"/>
      <c r="J36" s="45"/>
      <c r="K36" s="44"/>
      <c r="L36" s="44"/>
      <c r="M36" s="44"/>
      <c r="N36" s="44"/>
    </row>
    <row r="37" spans="1:14" s="5" customFormat="1" ht="15" customHeight="1" thickBot="1">
      <c r="A37" s="79" t="s">
        <v>62</v>
      </c>
      <c r="B37" s="115" t="s">
        <v>45</v>
      </c>
      <c r="C37" s="79" t="s">
        <v>63</v>
      </c>
      <c r="D37" s="110">
        <v>3</v>
      </c>
      <c r="E37" s="110">
        <v>1</v>
      </c>
      <c r="F37" s="110">
        <v>2</v>
      </c>
      <c r="G37" s="110">
        <v>13</v>
      </c>
      <c r="H37" s="101"/>
      <c r="I37" s="42"/>
      <c r="J37" s="43"/>
      <c r="K37" s="42"/>
      <c r="L37" s="42"/>
      <c r="M37" s="42"/>
      <c r="N37" s="42"/>
    </row>
    <row r="38" spans="1:14" s="5" customFormat="1" ht="15" customHeight="1">
      <c r="A38" s="79" t="s">
        <v>59</v>
      </c>
      <c r="B38" s="110" t="s">
        <v>4</v>
      </c>
      <c r="C38" s="79" t="s">
        <v>5</v>
      </c>
      <c r="D38" s="110">
        <v>2</v>
      </c>
      <c r="E38" s="110">
        <v>1</v>
      </c>
      <c r="F38" s="110">
        <v>2</v>
      </c>
      <c r="G38" s="110">
        <v>10</v>
      </c>
      <c r="H38" s="102"/>
      <c r="I38" s="92"/>
      <c r="J38" s="17"/>
      <c r="K38" s="16"/>
    </row>
    <row r="39" spans="1:14" s="5" customFormat="1" ht="15" customHeight="1">
      <c r="A39" s="79" t="s">
        <v>60</v>
      </c>
      <c r="B39" s="115" t="s">
        <v>61</v>
      </c>
      <c r="C39" s="79" t="s">
        <v>90</v>
      </c>
      <c r="D39" s="110">
        <v>3</v>
      </c>
      <c r="E39" s="110">
        <v>1</v>
      </c>
      <c r="F39" s="110">
        <v>0</v>
      </c>
      <c r="G39" s="110">
        <v>11</v>
      </c>
      <c r="H39" s="102"/>
      <c r="I39" s="92"/>
      <c r="J39" s="17"/>
      <c r="K39" s="16"/>
    </row>
    <row r="40" spans="1:14" s="5" customFormat="1" ht="15" customHeight="1">
      <c r="A40" s="79" t="s">
        <v>91</v>
      </c>
      <c r="B40" s="110" t="s">
        <v>92</v>
      </c>
      <c r="C40" s="79" t="s">
        <v>93</v>
      </c>
      <c r="D40" s="110">
        <v>3</v>
      </c>
      <c r="E40" s="110">
        <v>1</v>
      </c>
      <c r="F40" s="110">
        <v>0</v>
      </c>
      <c r="G40" s="110">
        <v>11</v>
      </c>
      <c r="H40" s="102">
        <f>13+10+11+11+6+3</f>
        <v>54</v>
      </c>
      <c r="I40" s="92"/>
      <c r="J40" s="17"/>
      <c r="K40" s="16"/>
    </row>
    <row r="41" spans="1:14" s="5" customFormat="1" ht="15" customHeight="1">
      <c r="A41" s="79" t="s">
        <v>54</v>
      </c>
      <c r="B41" s="115" t="s">
        <v>7</v>
      </c>
      <c r="C41" s="79" t="s">
        <v>8</v>
      </c>
      <c r="D41" s="110">
        <v>1</v>
      </c>
      <c r="E41" s="110">
        <v>0</v>
      </c>
      <c r="F41" s="110">
        <v>3</v>
      </c>
      <c r="G41" s="110">
        <v>6</v>
      </c>
      <c r="H41" s="102"/>
      <c r="I41" s="92"/>
      <c r="J41" s="17"/>
      <c r="K41" s="16"/>
    </row>
    <row r="42" spans="1:14" s="5" customFormat="1" ht="15" customHeight="1">
      <c r="A42" s="79" t="s">
        <v>53</v>
      </c>
      <c r="B42" s="110" t="s">
        <v>18</v>
      </c>
      <c r="C42" s="79" t="s">
        <v>68</v>
      </c>
      <c r="D42" s="110">
        <v>0</v>
      </c>
      <c r="E42" s="110">
        <v>0</v>
      </c>
      <c r="F42" s="110">
        <v>3</v>
      </c>
      <c r="G42" s="110">
        <v>3</v>
      </c>
      <c r="H42" s="102"/>
      <c r="I42" s="93"/>
      <c r="J42" s="15"/>
      <c r="K42" s="14"/>
    </row>
    <row r="43" spans="1:14" s="18" customFormat="1" ht="15" customHeight="1">
      <c r="A43" s="79"/>
      <c r="B43" s="115"/>
      <c r="C43" s="7" t="s">
        <v>11</v>
      </c>
      <c r="D43" s="111">
        <f>SUM(D37:D42)</f>
        <v>12</v>
      </c>
      <c r="E43" s="111">
        <f t="shared" ref="E43:G43" si="0">SUM(E37:E42)</f>
        <v>4</v>
      </c>
      <c r="F43" s="111">
        <f t="shared" si="0"/>
        <v>10</v>
      </c>
      <c r="G43" s="111">
        <f t="shared" si="0"/>
        <v>54</v>
      </c>
      <c r="H43" s="85"/>
      <c r="I43" s="62"/>
    </row>
    <row r="44" spans="1:14" s="18" customFormat="1" ht="15" customHeight="1">
      <c r="A44" s="132"/>
      <c r="B44" s="132"/>
      <c r="C44" s="132"/>
      <c r="D44" s="132"/>
      <c r="E44" s="132"/>
      <c r="F44" s="132"/>
      <c r="G44" s="132"/>
      <c r="H44" s="85"/>
      <c r="I44" s="62"/>
    </row>
    <row r="45" spans="1:14" s="18" customFormat="1" ht="15" customHeight="1">
      <c r="A45" s="109" t="s">
        <v>89</v>
      </c>
      <c r="B45" s="119" t="s">
        <v>78</v>
      </c>
      <c r="C45" s="119"/>
      <c r="D45" s="119"/>
      <c r="E45" s="119"/>
      <c r="F45" s="119"/>
      <c r="G45" s="119"/>
      <c r="H45" s="85"/>
      <c r="I45" s="62"/>
    </row>
    <row r="46" spans="1:14" s="1" customFormat="1" ht="15" customHeight="1">
      <c r="A46" s="79" t="s">
        <v>66</v>
      </c>
      <c r="B46" s="110" t="s">
        <v>67</v>
      </c>
      <c r="C46" s="79" t="s">
        <v>95</v>
      </c>
      <c r="D46" s="110">
        <v>3</v>
      </c>
      <c r="E46" s="110">
        <v>1</v>
      </c>
      <c r="F46" s="110">
        <v>0</v>
      </c>
      <c r="G46" s="110">
        <v>11</v>
      </c>
      <c r="H46" s="103"/>
      <c r="I46" s="51"/>
    </row>
    <row r="47" spans="1:14" s="18" customFormat="1" ht="15" customHeight="1">
      <c r="A47" s="79" t="s">
        <v>52</v>
      </c>
      <c r="B47" s="110" t="s">
        <v>17</v>
      </c>
      <c r="C47" s="79" t="s">
        <v>96</v>
      </c>
      <c r="D47" s="110">
        <v>3</v>
      </c>
      <c r="E47" s="110">
        <v>1</v>
      </c>
      <c r="F47" s="110">
        <v>2</v>
      </c>
      <c r="G47" s="110">
        <v>13</v>
      </c>
      <c r="H47" s="85"/>
      <c r="I47" s="62"/>
    </row>
    <row r="48" spans="1:14" s="18" customFormat="1" ht="15" customHeight="1">
      <c r="A48" s="79" t="s">
        <v>118</v>
      </c>
      <c r="B48" s="110" t="s">
        <v>119</v>
      </c>
      <c r="C48" s="79" t="s">
        <v>120</v>
      </c>
      <c r="D48" s="110">
        <v>3</v>
      </c>
      <c r="E48" s="110">
        <v>1</v>
      </c>
      <c r="F48" s="110">
        <v>0</v>
      </c>
      <c r="G48" s="110">
        <v>11</v>
      </c>
      <c r="H48" s="85"/>
      <c r="I48" s="62"/>
    </row>
    <row r="49" spans="1:14" s="18" customFormat="1" ht="15" customHeight="1">
      <c r="A49" s="79" t="s">
        <v>97</v>
      </c>
      <c r="B49" s="110" t="s">
        <v>98</v>
      </c>
      <c r="C49" s="79" t="s">
        <v>99</v>
      </c>
      <c r="D49" s="110">
        <v>3</v>
      </c>
      <c r="E49" s="110">
        <v>1</v>
      </c>
      <c r="F49" s="110">
        <v>4</v>
      </c>
      <c r="G49" s="110">
        <v>15</v>
      </c>
      <c r="H49" s="85">
        <f>11+13+11+15+3+8</f>
        <v>61</v>
      </c>
      <c r="I49" s="62"/>
    </row>
    <row r="50" spans="1:14" s="26" customFormat="1" ht="15" customHeight="1">
      <c r="A50" s="79" t="s">
        <v>55</v>
      </c>
      <c r="B50" s="110" t="s">
        <v>6</v>
      </c>
      <c r="C50" s="79" t="s">
        <v>100</v>
      </c>
      <c r="D50" s="110">
        <v>0</v>
      </c>
      <c r="E50" s="110">
        <v>0</v>
      </c>
      <c r="F50" s="110">
        <v>3</v>
      </c>
      <c r="G50" s="110">
        <v>3</v>
      </c>
      <c r="H50" s="104"/>
      <c r="I50" s="63"/>
    </row>
    <row r="51" spans="1:14" s="26" customFormat="1" ht="15" customHeight="1">
      <c r="A51" s="79" t="s">
        <v>101</v>
      </c>
      <c r="B51" s="110" t="s">
        <v>57</v>
      </c>
      <c r="C51" s="79" t="s">
        <v>205</v>
      </c>
      <c r="D51" s="121">
        <v>2</v>
      </c>
      <c r="E51" s="121">
        <v>1</v>
      </c>
      <c r="F51" s="121">
        <v>0</v>
      </c>
      <c r="G51" s="121">
        <v>8</v>
      </c>
      <c r="H51" s="104"/>
      <c r="I51" s="63"/>
    </row>
    <row r="52" spans="1:14" s="26" customFormat="1" ht="15" customHeight="1">
      <c r="A52" s="79" t="s">
        <v>102</v>
      </c>
      <c r="B52" s="110" t="s">
        <v>58</v>
      </c>
      <c r="C52" s="79" t="s">
        <v>204</v>
      </c>
      <c r="D52" s="121"/>
      <c r="E52" s="121"/>
      <c r="F52" s="121"/>
      <c r="G52" s="121"/>
      <c r="H52" s="104"/>
      <c r="I52" s="63"/>
    </row>
    <row r="53" spans="1:14" s="26" customFormat="1" ht="15" customHeight="1">
      <c r="A53" s="79"/>
      <c r="B53" s="110"/>
      <c r="C53" s="7" t="s">
        <v>94</v>
      </c>
      <c r="D53" s="111">
        <f>SUM(D46:D52)</f>
        <v>14</v>
      </c>
      <c r="E53" s="111">
        <f>SUM(E46:E52)</f>
        <v>5</v>
      </c>
      <c r="F53" s="111">
        <f>SUM(F46:F52)</f>
        <v>9</v>
      </c>
      <c r="G53" s="111">
        <f>SUM(G46:G52)</f>
        <v>61</v>
      </c>
      <c r="H53" s="104"/>
      <c r="I53" s="63"/>
    </row>
    <row r="54" spans="1:14" s="22" customFormat="1" ht="15" customHeight="1">
      <c r="A54" s="118" t="s">
        <v>277</v>
      </c>
      <c r="B54" s="118"/>
      <c r="C54" s="118"/>
      <c r="D54" s="118"/>
      <c r="E54" s="118"/>
      <c r="F54" s="118"/>
      <c r="G54" s="118"/>
      <c r="H54" s="105"/>
      <c r="I54" s="64"/>
      <c r="J54" s="27"/>
      <c r="K54" s="27"/>
      <c r="L54" s="27"/>
      <c r="M54" s="27"/>
      <c r="N54" s="27"/>
    </row>
    <row r="55" spans="1:14" s="1" customFormat="1" ht="15" customHeight="1">
      <c r="A55" s="109" t="s">
        <v>89</v>
      </c>
      <c r="B55" s="119" t="s">
        <v>79</v>
      </c>
      <c r="C55" s="119"/>
      <c r="D55" s="119"/>
      <c r="E55" s="119"/>
      <c r="F55" s="119"/>
      <c r="G55" s="119"/>
      <c r="H55" s="85"/>
      <c r="I55" s="51"/>
    </row>
    <row r="56" spans="1:14" s="29" customFormat="1" ht="15" customHeight="1">
      <c r="A56" s="74" t="s">
        <v>279</v>
      </c>
      <c r="B56" s="110" t="s">
        <v>280</v>
      </c>
      <c r="C56" s="76" t="s">
        <v>281</v>
      </c>
      <c r="D56" s="110">
        <v>3</v>
      </c>
      <c r="E56" s="110">
        <v>1</v>
      </c>
      <c r="F56" s="110">
        <v>0</v>
      </c>
      <c r="G56" s="110">
        <v>11</v>
      </c>
      <c r="H56" s="106"/>
      <c r="I56" s="65"/>
      <c r="J56" s="28"/>
      <c r="K56" s="28"/>
      <c r="L56" s="28"/>
      <c r="M56" s="28"/>
      <c r="N56" s="28"/>
    </row>
    <row r="57" spans="1:14" s="1" customFormat="1" ht="15" customHeight="1">
      <c r="A57" s="79" t="s">
        <v>103</v>
      </c>
      <c r="B57" s="110" t="s">
        <v>104</v>
      </c>
      <c r="C57" s="79" t="s">
        <v>105</v>
      </c>
      <c r="D57" s="110">
        <v>3</v>
      </c>
      <c r="E57" s="110">
        <v>1</v>
      </c>
      <c r="F57" s="110">
        <v>0</v>
      </c>
      <c r="G57" s="110">
        <v>11</v>
      </c>
      <c r="H57" s="85"/>
      <c r="I57" s="51"/>
    </row>
    <row r="58" spans="1:14" s="1" customFormat="1" ht="15" customHeight="1">
      <c r="A58" s="79" t="s">
        <v>106</v>
      </c>
      <c r="B58" s="110" t="s">
        <v>107</v>
      </c>
      <c r="C58" s="79" t="s">
        <v>108</v>
      </c>
      <c r="D58" s="110">
        <v>3</v>
      </c>
      <c r="E58" s="110">
        <v>0</v>
      </c>
      <c r="F58" s="110">
        <v>3</v>
      </c>
      <c r="G58" s="110">
        <v>12</v>
      </c>
      <c r="H58" s="85"/>
      <c r="I58" s="94"/>
      <c r="J58" s="50"/>
    </row>
    <row r="59" spans="1:14" s="1" customFormat="1" ht="15" customHeight="1">
      <c r="A59" s="79" t="s">
        <v>109</v>
      </c>
      <c r="B59" s="110" t="s">
        <v>110</v>
      </c>
      <c r="C59" s="79" t="s">
        <v>111</v>
      </c>
      <c r="D59" s="110">
        <v>0</v>
      </c>
      <c r="E59" s="110">
        <v>0</v>
      </c>
      <c r="F59" s="110">
        <v>3</v>
      </c>
      <c r="G59" s="110">
        <v>3</v>
      </c>
      <c r="H59" s="85">
        <f>11+11+12+3+11+4+8</f>
        <v>60</v>
      </c>
      <c r="I59" s="94"/>
      <c r="J59" s="50"/>
    </row>
    <row r="60" spans="1:14" s="4" customFormat="1" ht="15" customHeight="1">
      <c r="A60" s="79" t="s">
        <v>112</v>
      </c>
      <c r="B60" s="110" t="s">
        <v>113</v>
      </c>
      <c r="C60" s="79" t="s">
        <v>114</v>
      </c>
      <c r="D60" s="110">
        <v>3</v>
      </c>
      <c r="E60" s="110">
        <v>1</v>
      </c>
      <c r="F60" s="110">
        <v>0</v>
      </c>
      <c r="G60" s="110">
        <v>11</v>
      </c>
      <c r="H60" s="84"/>
      <c r="I60" s="94"/>
      <c r="J60" s="50"/>
    </row>
    <row r="61" spans="1:14" ht="15" customHeight="1">
      <c r="A61" s="79" t="s">
        <v>115</v>
      </c>
      <c r="B61" s="110" t="s">
        <v>116</v>
      </c>
      <c r="C61" s="79" t="s">
        <v>117</v>
      </c>
      <c r="D61" s="110">
        <v>0</v>
      </c>
      <c r="E61" s="110">
        <v>0</v>
      </c>
      <c r="F61" s="110">
        <v>4</v>
      </c>
      <c r="G61" s="110">
        <v>4</v>
      </c>
      <c r="I61" s="94"/>
      <c r="J61" s="50"/>
    </row>
    <row r="62" spans="1:14" ht="15" customHeight="1">
      <c r="A62" s="79" t="s">
        <v>121</v>
      </c>
      <c r="B62" s="110" t="s">
        <v>122</v>
      </c>
      <c r="C62" s="79" t="s">
        <v>207</v>
      </c>
      <c r="D62" s="121">
        <v>2</v>
      </c>
      <c r="E62" s="121">
        <v>1</v>
      </c>
      <c r="F62" s="121">
        <v>0</v>
      </c>
      <c r="G62" s="121">
        <v>8</v>
      </c>
      <c r="I62" s="94"/>
      <c r="J62" s="50"/>
    </row>
    <row r="63" spans="1:14" ht="15" customHeight="1">
      <c r="A63" s="79" t="s">
        <v>123</v>
      </c>
      <c r="B63" s="110" t="s">
        <v>124</v>
      </c>
      <c r="C63" s="79" t="s">
        <v>206</v>
      </c>
      <c r="D63" s="121"/>
      <c r="E63" s="121"/>
      <c r="F63" s="121"/>
      <c r="G63" s="121"/>
      <c r="I63" s="94"/>
      <c r="J63" s="50"/>
    </row>
    <row r="64" spans="1:14" ht="15" customHeight="1">
      <c r="A64" s="79"/>
      <c r="B64" s="110"/>
      <c r="C64" s="7" t="s">
        <v>94</v>
      </c>
      <c r="D64" s="111">
        <f>SUM(D56:D63)</f>
        <v>14</v>
      </c>
      <c r="E64" s="111">
        <f t="shared" ref="E64:G64" si="1">SUM(E56:E63)</f>
        <v>4</v>
      </c>
      <c r="F64" s="111">
        <f t="shared" si="1"/>
        <v>10</v>
      </c>
      <c r="G64" s="111">
        <f t="shared" si="1"/>
        <v>60</v>
      </c>
      <c r="I64" s="94"/>
      <c r="J64" s="50"/>
    </row>
    <row r="65" spans="1:14" s="25" customFormat="1" ht="15" customHeight="1">
      <c r="A65" s="118" t="s">
        <v>278</v>
      </c>
      <c r="B65" s="118"/>
      <c r="C65" s="118"/>
      <c r="D65" s="118"/>
      <c r="E65" s="118"/>
      <c r="F65" s="118"/>
      <c r="G65" s="118"/>
      <c r="H65" s="98"/>
      <c r="I65" s="95"/>
      <c r="J65" s="53"/>
    </row>
    <row r="66" spans="1:14" s="1" customFormat="1" ht="15" customHeight="1">
      <c r="A66" s="141"/>
      <c r="B66" s="141"/>
      <c r="C66" s="141"/>
      <c r="D66" s="141"/>
      <c r="E66" s="141"/>
      <c r="F66" s="141"/>
      <c r="G66" s="141"/>
      <c r="H66" s="85"/>
      <c r="I66" s="51"/>
    </row>
    <row r="67" spans="1:14" s="1" customFormat="1" ht="15" customHeight="1">
      <c r="A67" s="109" t="s">
        <v>89</v>
      </c>
      <c r="B67" s="119" t="s">
        <v>80</v>
      </c>
      <c r="C67" s="119"/>
      <c r="D67" s="119"/>
      <c r="E67" s="119"/>
      <c r="F67" s="119"/>
      <c r="G67" s="119"/>
      <c r="H67" s="85"/>
      <c r="I67" s="51"/>
    </row>
    <row r="68" spans="1:14" s="1" customFormat="1" ht="15" customHeight="1">
      <c r="A68" s="79" t="s">
        <v>282</v>
      </c>
      <c r="B68" s="80" t="s">
        <v>283</v>
      </c>
      <c r="C68" s="5" t="s">
        <v>284</v>
      </c>
      <c r="D68" s="110">
        <v>3</v>
      </c>
      <c r="E68" s="110">
        <v>1</v>
      </c>
      <c r="F68" s="110">
        <v>0</v>
      </c>
      <c r="G68" s="110">
        <v>11</v>
      </c>
      <c r="H68" s="85"/>
      <c r="I68" s="51"/>
    </row>
    <row r="69" spans="1:14" ht="15" customHeight="1">
      <c r="A69" s="79" t="s">
        <v>125</v>
      </c>
      <c r="B69" s="110" t="s">
        <v>126</v>
      </c>
      <c r="C69" s="79" t="s">
        <v>127</v>
      </c>
      <c r="D69" s="110">
        <v>2</v>
      </c>
      <c r="E69" s="110">
        <v>1</v>
      </c>
      <c r="F69" s="110">
        <v>2</v>
      </c>
      <c r="G69" s="110">
        <v>10</v>
      </c>
    </row>
    <row r="70" spans="1:14" s="1" customFormat="1" ht="15" customHeight="1">
      <c r="A70" s="79" t="s">
        <v>128</v>
      </c>
      <c r="B70" s="110" t="s">
        <v>129</v>
      </c>
      <c r="C70" s="79" t="s">
        <v>130</v>
      </c>
      <c r="D70" s="110">
        <v>2</v>
      </c>
      <c r="E70" s="110">
        <v>1</v>
      </c>
      <c r="F70" s="110">
        <v>2</v>
      </c>
      <c r="G70" s="110">
        <v>10</v>
      </c>
      <c r="H70" s="85"/>
      <c r="I70" s="51"/>
    </row>
    <row r="71" spans="1:14" s="1" customFormat="1" ht="15" customHeight="1">
      <c r="A71" s="79" t="s">
        <v>131</v>
      </c>
      <c r="B71" s="110" t="s">
        <v>132</v>
      </c>
      <c r="C71" s="79" t="s">
        <v>133</v>
      </c>
      <c r="D71" s="110">
        <v>2</v>
      </c>
      <c r="E71" s="110">
        <v>1</v>
      </c>
      <c r="F71" s="110">
        <v>0</v>
      </c>
      <c r="G71" s="110">
        <v>8</v>
      </c>
      <c r="H71" s="85">
        <f>11+10+10+8+10+5+5</f>
        <v>59</v>
      </c>
      <c r="I71" s="51"/>
    </row>
    <row r="72" spans="1:14" s="1" customFormat="1" ht="15" customHeight="1">
      <c r="A72" s="79" t="s">
        <v>134</v>
      </c>
      <c r="B72" s="110" t="s">
        <v>135</v>
      </c>
      <c r="C72" s="79" t="s">
        <v>136</v>
      </c>
      <c r="D72" s="110">
        <v>2</v>
      </c>
      <c r="E72" s="110">
        <v>1</v>
      </c>
      <c r="F72" s="110">
        <v>2</v>
      </c>
      <c r="G72" s="110">
        <v>10</v>
      </c>
      <c r="H72" s="85"/>
      <c r="I72" s="51"/>
    </row>
    <row r="73" spans="1:14" s="1" customFormat="1" ht="15" customHeight="1">
      <c r="A73" s="79" t="s">
        <v>137</v>
      </c>
      <c r="B73" s="110" t="s">
        <v>138</v>
      </c>
      <c r="C73" s="79" t="s">
        <v>43</v>
      </c>
      <c r="D73" s="110">
        <v>0</v>
      </c>
      <c r="E73" s="110">
        <v>0</v>
      </c>
      <c r="F73" s="110">
        <v>5</v>
      </c>
      <c r="G73" s="110">
        <v>5</v>
      </c>
      <c r="H73" s="85"/>
      <c r="I73" s="51"/>
    </row>
    <row r="74" spans="1:14" s="1" customFormat="1" ht="15" customHeight="1">
      <c r="A74" s="79" t="s">
        <v>56</v>
      </c>
      <c r="B74" s="110" t="s">
        <v>21</v>
      </c>
      <c r="C74" s="79" t="s">
        <v>139</v>
      </c>
      <c r="D74" s="110">
        <v>1</v>
      </c>
      <c r="E74" s="110">
        <v>1</v>
      </c>
      <c r="F74" s="110">
        <v>0</v>
      </c>
      <c r="G74" s="110">
        <v>5</v>
      </c>
      <c r="H74" s="85"/>
      <c r="I74" s="51"/>
    </row>
    <row r="75" spans="1:14" s="1" customFormat="1" ht="15" customHeight="1">
      <c r="A75" s="81"/>
      <c r="B75" s="82"/>
      <c r="C75" s="6" t="s">
        <v>94</v>
      </c>
      <c r="D75" s="111">
        <f>SUM(D68:D74)</f>
        <v>12</v>
      </c>
      <c r="E75" s="111">
        <f t="shared" ref="E75:G75" si="2">SUM(E68:E74)</f>
        <v>6</v>
      </c>
      <c r="F75" s="111">
        <f t="shared" si="2"/>
        <v>11</v>
      </c>
      <c r="G75" s="111">
        <f t="shared" si="2"/>
        <v>59</v>
      </c>
      <c r="H75" s="85"/>
      <c r="I75" s="52"/>
      <c r="J75" s="23"/>
      <c r="K75" s="23"/>
      <c r="L75" s="23"/>
      <c r="M75" s="23"/>
      <c r="N75" s="23"/>
    </row>
    <row r="76" spans="1:14" s="1" customFormat="1" ht="15" customHeight="1">
      <c r="A76" s="143"/>
      <c r="B76" s="144"/>
      <c r="C76" s="144"/>
      <c r="D76" s="144"/>
      <c r="E76" s="144"/>
      <c r="F76" s="144"/>
      <c r="G76" s="145"/>
      <c r="H76" s="85"/>
      <c r="I76" s="52"/>
      <c r="J76" s="23"/>
      <c r="K76" s="23"/>
      <c r="L76" s="23"/>
      <c r="M76" s="23"/>
      <c r="N76" s="23"/>
    </row>
    <row r="77" spans="1:14" s="1" customFormat="1" ht="15" customHeight="1">
      <c r="A77" s="109" t="s">
        <v>89</v>
      </c>
      <c r="B77" s="119" t="s">
        <v>82</v>
      </c>
      <c r="C77" s="119"/>
      <c r="D77" s="119"/>
      <c r="E77" s="119"/>
      <c r="F77" s="119"/>
      <c r="G77" s="119"/>
      <c r="H77" s="85"/>
      <c r="I77" s="51"/>
    </row>
    <row r="78" spans="1:14" s="1" customFormat="1" ht="15" customHeight="1">
      <c r="A78" s="79" t="s">
        <v>155</v>
      </c>
      <c r="B78" s="110" t="s">
        <v>156</v>
      </c>
      <c r="C78" s="79" t="s">
        <v>157</v>
      </c>
      <c r="D78" s="110">
        <v>3</v>
      </c>
      <c r="E78" s="110">
        <v>0</v>
      </c>
      <c r="F78" s="110">
        <v>2</v>
      </c>
      <c r="G78" s="110">
        <v>11</v>
      </c>
      <c r="H78" s="85"/>
      <c r="I78" s="51"/>
    </row>
    <row r="79" spans="1:14" s="1" customFormat="1" ht="15" customHeight="1">
      <c r="A79" s="79" t="s">
        <v>158</v>
      </c>
      <c r="B79" s="110" t="s">
        <v>159</v>
      </c>
      <c r="C79" s="79" t="s">
        <v>160</v>
      </c>
      <c r="D79" s="110">
        <v>3</v>
      </c>
      <c r="E79" s="110">
        <v>0</v>
      </c>
      <c r="F79" s="110">
        <v>0</v>
      </c>
      <c r="G79" s="110">
        <v>9</v>
      </c>
      <c r="H79" s="85"/>
      <c r="I79" s="51"/>
    </row>
    <row r="80" spans="1:14" s="1" customFormat="1" ht="15" customHeight="1">
      <c r="A80" s="79" t="s">
        <v>161</v>
      </c>
      <c r="B80" s="110" t="s">
        <v>162</v>
      </c>
      <c r="C80" s="79" t="s">
        <v>163</v>
      </c>
      <c r="D80" s="110">
        <v>3</v>
      </c>
      <c r="E80" s="110">
        <v>0</v>
      </c>
      <c r="F80" s="110">
        <v>0</v>
      </c>
      <c r="G80" s="110">
        <v>9</v>
      </c>
      <c r="H80" s="138"/>
      <c r="I80" s="139"/>
      <c r="J80" s="139"/>
      <c r="K80" s="139"/>
      <c r="L80" s="139"/>
      <c r="M80" s="139"/>
      <c r="N80" s="139"/>
    </row>
    <row r="81" spans="1:14" s="1" customFormat="1" ht="15" customHeight="1">
      <c r="A81" s="79" t="s">
        <v>164</v>
      </c>
      <c r="B81" s="110" t="s">
        <v>165</v>
      </c>
      <c r="C81" s="79" t="s">
        <v>166</v>
      </c>
      <c r="D81" s="110">
        <v>0</v>
      </c>
      <c r="E81" s="110">
        <v>0</v>
      </c>
      <c r="F81" s="110">
        <v>2</v>
      </c>
      <c r="G81" s="110">
        <v>2</v>
      </c>
      <c r="H81" s="89"/>
      <c r="I81" s="86"/>
      <c r="J81" s="30"/>
      <c r="K81" s="30"/>
      <c r="L81" s="30"/>
      <c r="M81" s="30"/>
      <c r="N81" s="30"/>
    </row>
    <row r="82" spans="1:14" s="1" customFormat="1" ht="15" customHeight="1">
      <c r="A82" s="79" t="s">
        <v>167</v>
      </c>
      <c r="B82" s="110" t="s">
        <v>167</v>
      </c>
      <c r="C82" s="79" t="s">
        <v>168</v>
      </c>
      <c r="D82" s="110">
        <v>3</v>
      </c>
      <c r="E82" s="110">
        <v>0</v>
      </c>
      <c r="F82" s="110">
        <v>0</v>
      </c>
      <c r="G82" s="110">
        <v>9</v>
      </c>
      <c r="H82" s="89">
        <f>11+9+9+2+9+9</f>
        <v>49</v>
      </c>
      <c r="I82" s="86"/>
      <c r="J82" s="30"/>
      <c r="K82" s="30"/>
      <c r="L82" s="30"/>
      <c r="M82" s="30"/>
      <c r="N82" s="30"/>
    </row>
    <row r="83" spans="1:14" s="1" customFormat="1" ht="15" customHeight="1">
      <c r="A83" s="79" t="s">
        <v>71</v>
      </c>
      <c r="B83" s="110" t="s">
        <v>71</v>
      </c>
      <c r="C83" s="79" t="s">
        <v>273</v>
      </c>
      <c r="D83" s="110">
        <v>3</v>
      </c>
      <c r="E83" s="110">
        <v>0</v>
      </c>
      <c r="F83" s="110">
        <v>0</v>
      </c>
      <c r="G83" s="110">
        <v>9</v>
      </c>
      <c r="H83" s="89"/>
      <c r="I83" s="67"/>
      <c r="J83" s="31"/>
      <c r="K83" s="31"/>
      <c r="L83" s="31"/>
      <c r="M83" s="31"/>
      <c r="N83" s="31"/>
    </row>
    <row r="84" spans="1:14" s="1" customFormat="1" ht="15" customHeight="1">
      <c r="A84" s="79"/>
      <c r="B84" s="110"/>
      <c r="C84" s="7" t="s">
        <v>94</v>
      </c>
      <c r="D84" s="111">
        <f>SUM(D78:D83)</f>
        <v>15</v>
      </c>
      <c r="E84" s="111">
        <f t="shared" ref="E84:G84" si="3">SUM(E78:E83)</f>
        <v>0</v>
      </c>
      <c r="F84" s="111">
        <f t="shared" si="3"/>
        <v>4</v>
      </c>
      <c r="G84" s="111">
        <f t="shared" si="3"/>
        <v>49</v>
      </c>
      <c r="H84" s="89"/>
      <c r="I84" s="86"/>
      <c r="J84" s="30"/>
      <c r="K84" s="30"/>
      <c r="L84" s="30"/>
      <c r="M84" s="30"/>
      <c r="N84" s="30"/>
    </row>
    <row r="85" spans="1:14" s="1" customFormat="1" ht="15" customHeight="1">
      <c r="A85" s="79" t="s">
        <v>212</v>
      </c>
      <c r="B85" s="110" t="s">
        <v>211</v>
      </c>
      <c r="C85" s="79" t="s">
        <v>210</v>
      </c>
      <c r="D85" s="110">
        <v>0</v>
      </c>
      <c r="E85" s="110">
        <v>0</v>
      </c>
      <c r="F85" s="110">
        <v>10</v>
      </c>
      <c r="G85" s="110">
        <v>10</v>
      </c>
      <c r="H85" s="89"/>
      <c r="I85" s="86"/>
      <c r="J85" s="30"/>
      <c r="K85" s="30"/>
      <c r="L85" s="30"/>
      <c r="M85" s="30"/>
      <c r="N85" s="30"/>
    </row>
    <row r="86" spans="1:14" s="1" customFormat="1" ht="15" customHeight="1">
      <c r="A86" s="79"/>
      <c r="B86" s="110"/>
      <c r="C86" s="7" t="s">
        <v>94</v>
      </c>
      <c r="D86" s="111">
        <f>SUM(D84:D85)</f>
        <v>15</v>
      </c>
      <c r="E86" s="111">
        <f t="shared" ref="E86:G86" si="4">SUM(E84:E85)</f>
        <v>0</v>
      </c>
      <c r="F86" s="111">
        <f t="shared" si="4"/>
        <v>14</v>
      </c>
      <c r="G86" s="111">
        <f t="shared" si="4"/>
        <v>59</v>
      </c>
      <c r="H86" s="89"/>
      <c r="I86" s="86"/>
      <c r="J86" s="30"/>
      <c r="K86" s="30"/>
      <c r="L86" s="30"/>
      <c r="M86" s="30"/>
      <c r="N86" s="30"/>
    </row>
    <row r="87" spans="1:14" s="1" customFormat="1" ht="15" customHeight="1">
      <c r="A87" s="133" t="s">
        <v>271</v>
      </c>
      <c r="B87" s="134"/>
      <c r="C87" s="134"/>
      <c r="D87" s="134"/>
      <c r="E87" s="134"/>
      <c r="F87" s="134"/>
      <c r="G87" s="135"/>
      <c r="H87" s="89"/>
      <c r="I87" s="86"/>
      <c r="J87" s="41"/>
      <c r="K87" s="41"/>
      <c r="L87" s="41"/>
      <c r="M87" s="41"/>
      <c r="N87" s="41"/>
    </row>
    <row r="88" spans="1:14" s="1" customFormat="1" ht="15" customHeight="1">
      <c r="A88" s="109" t="s">
        <v>89</v>
      </c>
      <c r="B88" s="119" t="s">
        <v>83</v>
      </c>
      <c r="C88" s="119"/>
      <c r="D88" s="119"/>
      <c r="E88" s="119"/>
      <c r="F88" s="119"/>
      <c r="G88" s="119"/>
      <c r="H88" s="138"/>
      <c r="I88" s="139"/>
      <c r="J88" s="139"/>
      <c r="K88" s="139"/>
      <c r="L88" s="139"/>
      <c r="M88" s="139"/>
      <c r="N88" s="139"/>
    </row>
    <row r="89" spans="1:14" s="1" customFormat="1" ht="15" customHeight="1">
      <c r="A89" s="79" t="s">
        <v>282</v>
      </c>
      <c r="B89" s="80" t="s">
        <v>283</v>
      </c>
      <c r="C89" s="5" t="s">
        <v>284</v>
      </c>
      <c r="D89" s="110">
        <v>3</v>
      </c>
      <c r="E89" s="110">
        <v>1</v>
      </c>
      <c r="F89" s="110">
        <v>0</v>
      </c>
      <c r="G89" s="110">
        <v>11</v>
      </c>
      <c r="H89" s="107"/>
      <c r="I89" s="68"/>
      <c r="J89" s="32"/>
      <c r="K89" s="137"/>
      <c r="L89" s="137"/>
      <c r="M89" s="137"/>
      <c r="N89" s="32"/>
    </row>
    <row r="90" spans="1:14" s="1" customFormat="1" ht="15" customHeight="1">
      <c r="A90" s="79" t="s">
        <v>169</v>
      </c>
      <c r="B90" s="110" t="s">
        <v>170</v>
      </c>
      <c r="C90" s="79" t="s">
        <v>171</v>
      </c>
      <c r="D90" s="110">
        <v>2</v>
      </c>
      <c r="E90" s="110">
        <v>1</v>
      </c>
      <c r="F90" s="110">
        <v>0</v>
      </c>
      <c r="G90" s="110">
        <v>8</v>
      </c>
      <c r="H90" s="89"/>
      <c r="I90" s="69"/>
      <c r="J90" s="33"/>
      <c r="K90" s="34"/>
      <c r="L90" s="34"/>
      <c r="M90" s="34"/>
      <c r="N90" s="34"/>
    </row>
    <row r="91" spans="1:14" s="1" customFormat="1" ht="15" customHeight="1">
      <c r="A91" s="79" t="s">
        <v>172</v>
      </c>
      <c r="B91" s="110" t="s">
        <v>173</v>
      </c>
      <c r="C91" s="79" t="s">
        <v>174</v>
      </c>
      <c r="D91" s="110">
        <v>0</v>
      </c>
      <c r="E91" s="110">
        <v>0</v>
      </c>
      <c r="F91" s="110">
        <v>2</v>
      </c>
      <c r="G91" s="110">
        <v>2</v>
      </c>
      <c r="H91" s="89"/>
      <c r="I91" s="69"/>
      <c r="J91" s="35"/>
      <c r="K91" s="34"/>
      <c r="L91" s="34"/>
      <c r="M91" s="34"/>
      <c r="N91" s="34"/>
    </row>
    <row r="92" spans="1:14" s="1" customFormat="1" ht="15" customHeight="1">
      <c r="A92" s="79" t="s">
        <v>175</v>
      </c>
      <c r="B92" s="110" t="s">
        <v>176</v>
      </c>
      <c r="C92" s="79" t="s">
        <v>177</v>
      </c>
      <c r="D92" s="110">
        <v>2</v>
      </c>
      <c r="E92" s="110">
        <v>1</v>
      </c>
      <c r="F92" s="110">
        <v>2</v>
      </c>
      <c r="G92" s="110">
        <v>10</v>
      </c>
      <c r="H92" s="89">
        <f>11+8+2+10+9+10+9</f>
        <v>59</v>
      </c>
      <c r="I92" s="88"/>
      <c r="J92" s="88"/>
      <c r="K92" s="88"/>
      <c r="L92" s="88"/>
      <c r="M92" s="88"/>
      <c r="N92" s="87"/>
    </row>
    <row r="93" spans="1:14">
      <c r="A93" s="79" t="s">
        <v>180</v>
      </c>
      <c r="B93" s="110" t="s">
        <v>181</v>
      </c>
      <c r="C93" s="79" t="s">
        <v>70</v>
      </c>
      <c r="D93" s="110">
        <v>3</v>
      </c>
      <c r="E93" s="110">
        <v>0</v>
      </c>
      <c r="F93" s="110">
        <v>0</v>
      </c>
      <c r="G93" s="110">
        <v>9</v>
      </c>
      <c r="H93" s="108"/>
      <c r="I93" s="70"/>
      <c r="J93" s="36"/>
      <c r="K93" s="140"/>
      <c r="L93" s="140"/>
      <c r="M93" s="140"/>
      <c r="N93" s="36"/>
    </row>
    <row r="94" spans="1:14" ht="24">
      <c r="A94" s="79" t="s">
        <v>213</v>
      </c>
      <c r="B94" s="110" t="s">
        <v>214</v>
      </c>
      <c r="C94" s="79" t="s">
        <v>69</v>
      </c>
      <c r="D94" s="110">
        <v>0</v>
      </c>
      <c r="E94" s="110">
        <v>0</v>
      </c>
      <c r="F94" s="110">
        <v>10</v>
      </c>
      <c r="G94" s="110">
        <v>10</v>
      </c>
      <c r="H94" s="108"/>
      <c r="I94" s="70"/>
      <c r="J94" s="47"/>
      <c r="K94" s="47"/>
      <c r="L94" s="47"/>
      <c r="M94" s="47"/>
      <c r="N94" s="47"/>
    </row>
    <row r="95" spans="1:14" ht="15" customHeight="1">
      <c r="A95" s="79" t="s">
        <v>71</v>
      </c>
      <c r="B95" s="110" t="s">
        <v>71</v>
      </c>
      <c r="C95" s="79" t="s">
        <v>273</v>
      </c>
      <c r="D95" s="110">
        <v>3</v>
      </c>
      <c r="E95" s="110">
        <v>0</v>
      </c>
      <c r="F95" s="110">
        <v>0</v>
      </c>
      <c r="G95" s="110">
        <v>9</v>
      </c>
      <c r="H95" s="108"/>
      <c r="I95" s="70"/>
      <c r="J95" s="47"/>
      <c r="K95" s="47"/>
      <c r="L95" s="47"/>
      <c r="M95" s="47"/>
      <c r="N95" s="47"/>
    </row>
    <row r="96" spans="1:14" ht="15" customHeight="1">
      <c r="A96" s="79"/>
      <c r="B96" s="110"/>
      <c r="C96" s="7" t="s">
        <v>94</v>
      </c>
      <c r="D96" s="111">
        <f>SUM(D89:D95)</f>
        <v>13</v>
      </c>
      <c r="E96" s="111">
        <f t="shared" ref="E96:G96" si="5">SUM(E89:E95)</f>
        <v>3</v>
      </c>
      <c r="F96" s="111">
        <f t="shared" si="5"/>
        <v>14</v>
      </c>
      <c r="G96" s="111">
        <f t="shared" si="5"/>
        <v>59</v>
      </c>
      <c r="H96" s="108"/>
      <c r="I96" s="70"/>
      <c r="J96" s="56"/>
      <c r="K96" s="56"/>
      <c r="L96" s="56"/>
      <c r="M96" s="56"/>
      <c r="N96" s="56"/>
    </row>
    <row r="97" spans="1:14" s="1" customFormat="1" ht="15" customHeight="1">
      <c r="A97" s="133" t="s">
        <v>271</v>
      </c>
      <c r="B97" s="134"/>
      <c r="C97" s="134"/>
      <c r="D97" s="134"/>
      <c r="E97" s="134"/>
      <c r="F97" s="134"/>
      <c r="G97" s="135"/>
      <c r="H97" s="107"/>
      <c r="I97" s="68"/>
      <c r="J97" s="32"/>
      <c r="K97" s="137"/>
      <c r="L97" s="137"/>
      <c r="M97" s="137"/>
      <c r="N97" s="32"/>
    </row>
    <row r="98" spans="1:14" s="1" customFormat="1" ht="15" customHeight="1">
      <c r="A98" s="147" t="s">
        <v>72</v>
      </c>
      <c r="B98" s="147"/>
      <c r="C98" s="147"/>
      <c r="D98" s="147"/>
      <c r="E98" s="147"/>
      <c r="F98" s="147"/>
      <c r="G98" s="147"/>
      <c r="H98" s="107"/>
      <c r="I98" s="68"/>
      <c r="J98" s="32"/>
      <c r="K98" s="32"/>
      <c r="L98" s="32"/>
      <c r="M98" s="32"/>
      <c r="N98" s="32"/>
    </row>
    <row r="99" spans="1:14" s="1" customFormat="1" ht="15" customHeight="1">
      <c r="A99" s="114" t="s">
        <v>20</v>
      </c>
      <c r="B99" s="114" t="s">
        <v>0</v>
      </c>
      <c r="C99" s="114" t="s">
        <v>1</v>
      </c>
      <c r="D99" s="142" t="s">
        <v>2</v>
      </c>
      <c r="E99" s="142"/>
      <c r="F99" s="142"/>
      <c r="G99" s="114" t="s">
        <v>3</v>
      </c>
      <c r="H99" s="107"/>
      <c r="I99" s="68"/>
      <c r="J99" s="32"/>
      <c r="K99" s="32"/>
      <c r="L99" s="32"/>
      <c r="M99" s="32"/>
      <c r="N99" s="32"/>
    </row>
    <row r="100" spans="1:14" s="1" customFormat="1" ht="15" customHeight="1">
      <c r="A100" s="79"/>
      <c r="B100" s="110"/>
      <c r="C100" s="79"/>
      <c r="D100" s="110"/>
      <c r="E100" s="110"/>
      <c r="F100" s="110"/>
      <c r="G100" s="110"/>
      <c r="H100" s="107"/>
      <c r="I100" s="68"/>
      <c r="J100" s="32"/>
      <c r="K100" s="32"/>
      <c r="L100" s="32"/>
      <c r="M100" s="32"/>
      <c r="N100" s="32"/>
    </row>
    <row r="101" spans="1:14" s="1" customFormat="1" ht="15" customHeight="1">
      <c r="A101" s="79"/>
      <c r="B101" s="110"/>
      <c r="C101" s="79"/>
      <c r="D101" s="110"/>
      <c r="E101" s="110"/>
      <c r="F101" s="110"/>
      <c r="G101" s="110"/>
      <c r="H101" s="107"/>
      <c r="I101" s="68"/>
      <c r="J101" s="55"/>
      <c r="K101" s="55"/>
      <c r="L101" s="55"/>
      <c r="M101" s="55"/>
      <c r="N101" s="55"/>
    </row>
    <row r="102" spans="1:14" s="1" customFormat="1" ht="15" customHeight="1">
      <c r="A102" s="121"/>
      <c r="B102" s="121"/>
      <c r="C102" s="121"/>
      <c r="D102" s="121"/>
      <c r="E102" s="121"/>
      <c r="F102" s="121"/>
      <c r="G102" s="121"/>
      <c r="H102" s="85"/>
      <c r="I102" s="51"/>
    </row>
    <row r="103" spans="1:14" s="1" customFormat="1" ht="15" customHeight="1">
      <c r="A103" s="109" t="s">
        <v>89</v>
      </c>
      <c r="B103" s="147" t="s">
        <v>84</v>
      </c>
      <c r="C103" s="147"/>
      <c r="D103" s="147"/>
      <c r="E103" s="147"/>
      <c r="F103" s="147"/>
      <c r="G103" s="147"/>
      <c r="H103" s="85"/>
      <c r="I103" s="51"/>
    </row>
    <row r="104" spans="1:14" s="1" customFormat="1" ht="15" customHeight="1">
      <c r="A104" s="79" t="s">
        <v>286</v>
      </c>
      <c r="B104" s="110" t="s">
        <v>285</v>
      </c>
      <c r="C104" s="79" t="s">
        <v>182</v>
      </c>
      <c r="D104" s="110">
        <v>0</v>
      </c>
      <c r="E104" s="110">
        <v>0</v>
      </c>
      <c r="F104" s="110">
        <v>5</v>
      </c>
      <c r="G104" s="110">
        <v>5</v>
      </c>
      <c r="H104" s="85"/>
      <c r="I104" s="51"/>
    </row>
    <row r="105" spans="1:14" s="1" customFormat="1" ht="15" customHeight="1">
      <c r="A105" s="7"/>
      <c r="B105" s="111"/>
      <c r="C105" s="7" t="s">
        <v>94</v>
      </c>
      <c r="D105" s="111">
        <v>0</v>
      </c>
      <c r="E105" s="111">
        <v>0</v>
      </c>
      <c r="F105" s="111">
        <v>5</v>
      </c>
      <c r="G105" s="111">
        <v>5</v>
      </c>
      <c r="H105" s="85"/>
      <c r="I105" s="51"/>
    </row>
    <row r="106" spans="1:14" s="1" customFormat="1" ht="15" customHeight="1">
      <c r="A106" s="146"/>
      <c r="B106" s="146"/>
      <c r="C106" s="146"/>
      <c r="D106" s="146"/>
      <c r="E106" s="146"/>
      <c r="F106" s="146"/>
      <c r="G106" s="146"/>
      <c r="H106" s="85"/>
      <c r="I106" s="51"/>
    </row>
    <row r="107" spans="1:14" s="1" customFormat="1" ht="15" customHeight="1">
      <c r="A107" s="109" t="s">
        <v>89</v>
      </c>
      <c r="B107" s="119" t="s">
        <v>85</v>
      </c>
      <c r="C107" s="119"/>
      <c r="D107" s="119"/>
      <c r="E107" s="119"/>
      <c r="F107" s="119"/>
      <c r="G107" s="119"/>
      <c r="H107" s="85"/>
      <c r="I107" s="51"/>
    </row>
    <row r="108" spans="1:14" s="1" customFormat="1" ht="15" customHeight="1">
      <c r="A108" s="79" t="s">
        <v>183</v>
      </c>
      <c r="B108" s="110" t="s">
        <v>184</v>
      </c>
      <c r="C108" s="79" t="s">
        <v>185</v>
      </c>
      <c r="D108" s="110">
        <v>2</v>
      </c>
      <c r="E108" s="110">
        <v>1</v>
      </c>
      <c r="F108" s="110">
        <v>0</v>
      </c>
      <c r="G108" s="110">
        <v>8</v>
      </c>
      <c r="H108" s="85"/>
      <c r="I108" s="51"/>
    </row>
    <row r="109" spans="1:14" s="1" customFormat="1" ht="15" customHeight="1">
      <c r="A109" s="79" t="s">
        <v>186</v>
      </c>
      <c r="B109" s="110" t="s">
        <v>179</v>
      </c>
      <c r="C109" s="79" t="s">
        <v>288</v>
      </c>
      <c r="D109" s="110">
        <v>3</v>
      </c>
      <c r="E109" s="110">
        <v>0</v>
      </c>
      <c r="F109" s="110">
        <v>0</v>
      </c>
      <c r="G109" s="110">
        <v>9</v>
      </c>
      <c r="H109" s="85"/>
      <c r="I109" s="51"/>
    </row>
    <row r="110" spans="1:14" s="1" customFormat="1" ht="15" customHeight="1">
      <c r="A110" s="79" t="s">
        <v>178</v>
      </c>
      <c r="B110" s="110" t="s">
        <v>179</v>
      </c>
      <c r="C110" s="79" t="s">
        <v>287</v>
      </c>
      <c r="D110" s="110">
        <v>3</v>
      </c>
      <c r="E110" s="110">
        <v>0</v>
      </c>
      <c r="F110" s="110">
        <v>0</v>
      </c>
      <c r="G110" s="110">
        <v>9</v>
      </c>
      <c r="H110" s="85"/>
      <c r="I110" s="51"/>
    </row>
    <row r="111" spans="1:14" s="1" customFormat="1" ht="15" customHeight="1">
      <c r="A111" s="79" t="s">
        <v>64</v>
      </c>
      <c r="B111" s="110" t="s">
        <v>64</v>
      </c>
      <c r="C111" s="79" t="s">
        <v>73</v>
      </c>
      <c r="D111" s="110">
        <v>3</v>
      </c>
      <c r="E111" s="110">
        <v>0</v>
      </c>
      <c r="F111" s="110">
        <v>0</v>
      </c>
      <c r="G111" s="110">
        <v>9</v>
      </c>
      <c r="H111" s="85"/>
      <c r="I111" s="51"/>
    </row>
    <row r="112" spans="1:14" s="1" customFormat="1" ht="15" customHeight="1">
      <c r="A112" s="79" t="s">
        <v>187</v>
      </c>
      <c r="B112" s="110" t="s">
        <v>188</v>
      </c>
      <c r="C112" s="79" t="s">
        <v>189</v>
      </c>
      <c r="D112" s="110">
        <v>0</v>
      </c>
      <c r="E112" s="110">
        <v>0</v>
      </c>
      <c r="F112" s="110">
        <v>2</v>
      </c>
      <c r="G112" s="110">
        <v>2</v>
      </c>
      <c r="H112" s="85">
        <f>8+9+9+9+2+9+10</f>
        <v>56</v>
      </c>
      <c r="I112" s="51"/>
    </row>
    <row r="113" spans="1:10" ht="15" customHeight="1">
      <c r="A113" s="79" t="s">
        <v>71</v>
      </c>
      <c r="B113" s="110" t="s">
        <v>71</v>
      </c>
      <c r="C113" s="79" t="s">
        <v>270</v>
      </c>
      <c r="D113" s="110">
        <v>3</v>
      </c>
      <c r="E113" s="110">
        <v>0</v>
      </c>
      <c r="F113" s="110">
        <v>0</v>
      </c>
      <c r="G113" s="110">
        <v>9</v>
      </c>
    </row>
    <row r="114" spans="1:10" ht="15" customHeight="1">
      <c r="A114" s="79" t="s">
        <v>190</v>
      </c>
      <c r="B114" s="110" t="s">
        <v>191</v>
      </c>
      <c r="C114" s="79" t="s">
        <v>220</v>
      </c>
      <c r="D114" s="110">
        <v>0</v>
      </c>
      <c r="E114" s="110">
        <v>0</v>
      </c>
      <c r="F114" s="110">
        <v>10</v>
      </c>
      <c r="G114" s="110">
        <v>10</v>
      </c>
    </row>
    <row r="115" spans="1:10" ht="15" customHeight="1">
      <c r="A115" s="7"/>
      <c r="B115" s="111"/>
      <c r="C115" s="7" t="s">
        <v>219</v>
      </c>
      <c r="D115" s="111">
        <f>SUM(D108:D114)</f>
        <v>14</v>
      </c>
      <c r="E115" s="111">
        <f t="shared" ref="E115:G115" si="6">SUM(E108:E114)</f>
        <v>1</v>
      </c>
      <c r="F115" s="111">
        <f t="shared" si="6"/>
        <v>12</v>
      </c>
      <c r="G115" s="111">
        <f t="shared" si="6"/>
        <v>56</v>
      </c>
    </row>
    <row r="116" spans="1:10" ht="15" customHeight="1">
      <c r="A116" s="79" t="s">
        <v>216</v>
      </c>
      <c r="B116" s="110" t="s">
        <v>215</v>
      </c>
      <c r="C116" s="79" t="s">
        <v>217</v>
      </c>
      <c r="D116" s="110">
        <v>0</v>
      </c>
      <c r="E116" s="110">
        <v>0</v>
      </c>
      <c r="F116" s="110">
        <v>10</v>
      </c>
      <c r="G116" s="110">
        <v>10</v>
      </c>
    </row>
    <row r="117" spans="1:10" ht="15" customHeight="1">
      <c r="A117" s="7"/>
      <c r="B117" s="111"/>
      <c r="C117" s="7" t="s">
        <v>218</v>
      </c>
      <c r="D117" s="111">
        <f>SUM(D115:D116)</f>
        <v>14</v>
      </c>
      <c r="E117" s="111">
        <f t="shared" ref="E117:G117" si="7">SUM(E115:E116)</f>
        <v>1</v>
      </c>
      <c r="F117" s="111">
        <f t="shared" si="7"/>
        <v>22</v>
      </c>
      <c r="G117" s="111">
        <f t="shared" si="7"/>
        <v>66</v>
      </c>
    </row>
    <row r="118" spans="1:10" s="1" customFormat="1" ht="15" customHeight="1">
      <c r="A118" s="133" t="s">
        <v>271</v>
      </c>
      <c r="B118" s="134"/>
      <c r="C118" s="134"/>
      <c r="D118" s="134"/>
      <c r="E118" s="134"/>
      <c r="F118" s="134"/>
      <c r="G118" s="135"/>
      <c r="H118" s="85"/>
      <c r="I118" s="51"/>
    </row>
    <row r="119" spans="1:10" ht="15" customHeight="1">
      <c r="A119" s="148" t="s">
        <v>44</v>
      </c>
      <c r="B119" s="148"/>
      <c r="C119" s="148"/>
      <c r="D119" s="148"/>
      <c r="E119" s="148"/>
      <c r="F119" s="148"/>
      <c r="G119" s="148"/>
    </row>
    <row r="120" spans="1:10" ht="15" customHeight="1">
      <c r="A120" s="114" t="s">
        <v>20</v>
      </c>
      <c r="B120" s="114" t="s">
        <v>0</v>
      </c>
      <c r="C120" s="114" t="s">
        <v>1</v>
      </c>
      <c r="D120" s="142" t="s">
        <v>2</v>
      </c>
      <c r="E120" s="142"/>
      <c r="F120" s="142"/>
      <c r="G120" s="114" t="s">
        <v>3</v>
      </c>
    </row>
    <row r="121" spans="1:10" s="1" customFormat="1" ht="15" customHeight="1">
      <c r="A121" s="79"/>
      <c r="B121" s="110"/>
      <c r="C121" s="79"/>
      <c r="D121" s="110"/>
      <c r="E121" s="110"/>
      <c r="F121" s="110"/>
      <c r="G121" s="110"/>
      <c r="H121" s="85"/>
      <c r="I121" s="51"/>
    </row>
    <row r="122" spans="1:10" s="1" customFormat="1" ht="15" customHeight="1">
      <c r="A122" s="79"/>
      <c r="B122" s="110"/>
      <c r="C122" s="79"/>
      <c r="D122" s="110"/>
      <c r="E122" s="110"/>
      <c r="F122" s="110"/>
      <c r="G122" s="110"/>
      <c r="H122" s="85"/>
      <c r="I122" s="51"/>
    </row>
    <row r="123" spans="1:10" s="21" customFormat="1" ht="15" customHeight="1">
      <c r="A123" s="79"/>
      <c r="B123" s="110"/>
      <c r="C123" s="79"/>
      <c r="D123" s="110"/>
      <c r="E123" s="110"/>
      <c r="F123" s="110"/>
      <c r="G123" s="110"/>
      <c r="H123" s="90"/>
      <c r="I123" s="71"/>
    </row>
    <row r="124" spans="1:10" s="1" customFormat="1" ht="15" customHeight="1">
      <c r="A124" s="146"/>
      <c r="B124" s="146"/>
      <c r="C124" s="146"/>
      <c r="D124" s="146"/>
      <c r="E124" s="146"/>
      <c r="F124" s="146"/>
      <c r="G124" s="146"/>
      <c r="H124" s="85"/>
      <c r="I124" s="51"/>
    </row>
    <row r="125" spans="1:10">
      <c r="A125" s="148" t="s">
        <v>49</v>
      </c>
      <c r="B125" s="148"/>
      <c r="C125" s="148"/>
      <c r="D125" s="148"/>
      <c r="E125" s="148"/>
      <c r="F125" s="148"/>
      <c r="G125" s="148"/>
    </row>
    <row r="126" spans="1:10">
      <c r="A126" s="114" t="s">
        <v>20</v>
      </c>
      <c r="B126" s="114" t="s">
        <v>0</v>
      </c>
      <c r="C126" s="114" t="s">
        <v>1</v>
      </c>
      <c r="D126" s="142" t="s">
        <v>2</v>
      </c>
      <c r="E126" s="142"/>
      <c r="F126" s="142"/>
      <c r="G126" s="114" t="s">
        <v>3</v>
      </c>
      <c r="H126" s="102"/>
      <c r="I126" s="96"/>
      <c r="J126" s="37"/>
    </row>
    <row r="127" spans="1:10">
      <c r="A127" s="12"/>
      <c r="B127" s="19"/>
      <c r="C127" s="40"/>
      <c r="D127" s="19"/>
      <c r="E127" s="19"/>
      <c r="F127" s="19"/>
      <c r="G127" s="19"/>
    </row>
    <row r="128" spans="1:10">
      <c r="A128" s="12"/>
      <c r="B128" s="19"/>
      <c r="C128" s="40"/>
      <c r="D128" s="19"/>
      <c r="E128" s="19"/>
      <c r="F128" s="19"/>
      <c r="G128" s="19"/>
    </row>
    <row r="129" spans="1:14">
      <c r="A129" s="12"/>
      <c r="B129" s="19"/>
      <c r="C129" s="40"/>
      <c r="D129" s="19"/>
      <c r="E129" s="19"/>
      <c r="F129" s="19"/>
      <c r="G129" s="19"/>
      <c r="H129" s="100"/>
      <c r="I129" s="72"/>
    </row>
    <row r="130" spans="1:14" ht="15" customHeight="1">
      <c r="A130" s="146"/>
      <c r="B130" s="146"/>
      <c r="C130" s="146"/>
      <c r="D130" s="146"/>
      <c r="E130" s="146"/>
      <c r="F130" s="146"/>
      <c r="G130" s="146"/>
      <c r="I130" s="73"/>
      <c r="J130" s="39"/>
      <c r="K130" s="39"/>
      <c r="L130" s="39"/>
      <c r="M130" s="39"/>
    </row>
    <row r="131" spans="1:14">
      <c r="A131" s="109" t="s">
        <v>89</v>
      </c>
      <c r="B131" s="119" t="s">
        <v>86</v>
      </c>
      <c r="C131" s="119"/>
      <c r="D131" s="119"/>
      <c r="E131" s="119"/>
      <c r="F131" s="119"/>
      <c r="G131" s="119"/>
      <c r="I131" s="8"/>
      <c r="J131" s="8"/>
      <c r="K131" s="8"/>
      <c r="L131" s="8"/>
      <c r="M131" s="8"/>
      <c r="N131" s="38"/>
    </row>
    <row r="132" spans="1:14">
      <c r="A132" s="79" t="s">
        <v>192</v>
      </c>
      <c r="B132" s="110" t="s">
        <v>193</v>
      </c>
      <c r="C132" s="79" t="s">
        <v>194</v>
      </c>
      <c r="D132" s="110">
        <v>2</v>
      </c>
      <c r="E132" s="110">
        <v>0</v>
      </c>
      <c r="F132" s="110">
        <v>0</v>
      </c>
      <c r="G132" s="110">
        <v>6</v>
      </c>
      <c r="I132" s="8"/>
      <c r="J132" s="8"/>
      <c r="K132" s="8"/>
      <c r="L132" s="8"/>
      <c r="M132" s="8"/>
      <c r="N132" s="38"/>
    </row>
    <row r="133" spans="1:14">
      <c r="A133" s="79" t="s">
        <v>178</v>
      </c>
      <c r="B133" s="110" t="s">
        <v>179</v>
      </c>
      <c r="C133" s="79" t="s">
        <v>289</v>
      </c>
      <c r="D133" s="110">
        <v>3</v>
      </c>
      <c r="E133" s="110">
        <v>0</v>
      </c>
      <c r="F133" s="110">
        <v>0</v>
      </c>
      <c r="G133" s="110">
        <v>9</v>
      </c>
      <c r="I133" s="8"/>
      <c r="J133" s="8"/>
      <c r="K133" s="8"/>
      <c r="L133" s="8"/>
      <c r="M133" s="8"/>
      <c r="N133" s="38"/>
    </row>
    <row r="134" spans="1:14">
      <c r="A134" s="79" t="s">
        <v>178</v>
      </c>
      <c r="B134" s="110" t="s">
        <v>179</v>
      </c>
      <c r="C134" s="79" t="s">
        <v>287</v>
      </c>
      <c r="D134" s="110">
        <v>3</v>
      </c>
      <c r="E134" s="110">
        <v>0</v>
      </c>
      <c r="F134" s="110">
        <v>0</v>
      </c>
      <c r="G134" s="110">
        <v>9</v>
      </c>
      <c r="I134" s="8"/>
      <c r="J134" s="8"/>
      <c r="K134" s="8"/>
      <c r="L134" s="8"/>
      <c r="M134" s="8"/>
      <c r="N134" s="38"/>
    </row>
    <row r="135" spans="1:14">
      <c r="A135" s="79" t="s">
        <v>195</v>
      </c>
      <c r="B135" s="110" t="s">
        <v>290</v>
      </c>
      <c r="C135" s="79" t="s">
        <v>197</v>
      </c>
      <c r="D135" s="110">
        <v>3</v>
      </c>
      <c r="E135" s="110">
        <v>0</v>
      </c>
      <c r="F135" s="110">
        <v>0</v>
      </c>
      <c r="G135" s="110">
        <v>9</v>
      </c>
      <c r="H135" s="90">
        <f>6+9+9+9+9+9+10</f>
        <v>61</v>
      </c>
      <c r="I135" s="8"/>
      <c r="J135" s="8"/>
      <c r="K135" s="8"/>
      <c r="L135" s="8"/>
      <c r="M135" s="8"/>
      <c r="N135" s="38"/>
    </row>
    <row r="136" spans="1:14">
      <c r="A136" s="79" t="s">
        <v>65</v>
      </c>
      <c r="B136" s="110" t="s">
        <v>65</v>
      </c>
      <c r="C136" s="79" t="s">
        <v>74</v>
      </c>
      <c r="D136" s="110">
        <v>3</v>
      </c>
      <c r="E136" s="110">
        <v>0</v>
      </c>
      <c r="F136" s="110">
        <v>0</v>
      </c>
      <c r="G136" s="110">
        <v>9</v>
      </c>
      <c r="I136" s="8"/>
      <c r="J136" s="8"/>
      <c r="K136" s="8"/>
      <c r="L136" s="8"/>
      <c r="M136" s="8"/>
      <c r="N136" s="38"/>
    </row>
    <row r="137" spans="1:14">
      <c r="A137" s="79" t="s">
        <v>71</v>
      </c>
      <c r="B137" s="110" t="s">
        <v>71</v>
      </c>
      <c r="C137" s="79" t="s">
        <v>272</v>
      </c>
      <c r="D137" s="110">
        <v>3</v>
      </c>
      <c r="E137" s="110">
        <v>0</v>
      </c>
      <c r="F137" s="110">
        <v>0</v>
      </c>
      <c r="G137" s="110">
        <v>9</v>
      </c>
      <c r="I137" s="8"/>
      <c r="J137" s="8"/>
      <c r="K137" s="8"/>
      <c r="L137" s="8"/>
      <c r="M137" s="8"/>
      <c r="N137" s="38"/>
    </row>
    <row r="138" spans="1:14">
      <c r="A138" s="79" t="s">
        <v>198</v>
      </c>
      <c r="B138" s="110" t="s">
        <v>199</v>
      </c>
      <c r="C138" s="1" t="s">
        <v>331</v>
      </c>
      <c r="D138" s="110">
        <v>0</v>
      </c>
      <c r="E138" s="110">
        <v>0</v>
      </c>
      <c r="F138" s="110">
        <v>10</v>
      </c>
      <c r="G138" s="110">
        <v>10</v>
      </c>
      <c r="I138" s="8"/>
      <c r="J138" s="8"/>
      <c r="K138" s="8"/>
      <c r="L138" s="8"/>
      <c r="M138" s="8"/>
      <c r="N138" s="38"/>
    </row>
    <row r="139" spans="1:14" ht="15" customHeight="1">
      <c r="A139" s="7"/>
      <c r="B139" s="111"/>
      <c r="C139" s="7" t="s">
        <v>94</v>
      </c>
      <c r="D139" s="111">
        <f>SUM(D132:D138)</f>
        <v>17</v>
      </c>
      <c r="E139" s="111">
        <f t="shared" ref="E139:G139" si="8">SUM(E132:E138)</f>
        <v>0</v>
      </c>
      <c r="F139" s="111">
        <f t="shared" si="8"/>
        <v>10</v>
      </c>
      <c r="G139" s="111">
        <f t="shared" si="8"/>
        <v>61</v>
      </c>
      <c r="I139" s="8"/>
      <c r="J139" s="8"/>
      <c r="K139" s="8"/>
      <c r="L139" s="8"/>
      <c r="M139" s="8"/>
      <c r="N139" s="38"/>
    </row>
    <row r="140" spans="1:14">
      <c r="A140" s="133" t="s">
        <v>271</v>
      </c>
      <c r="B140" s="134"/>
      <c r="C140" s="134"/>
      <c r="D140" s="134"/>
      <c r="E140" s="134"/>
      <c r="F140" s="134"/>
      <c r="G140" s="135"/>
      <c r="I140" s="8"/>
      <c r="J140" s="8"/>
      <c r="K140" s="8"/>
      <c r="L140" s="8"/>
      <c r="M140" s="8"/>
      <c r="N140" s="38"/>
    </row>
    <row r="141" spans="1:14">
      <c r="A141" s="148" t="s">
        <v>50</v>
      </c>
      <c r="B141" s="148"/>
      <c r="C141" s="148"/>
      <c r="D141" s="148"/>
      <c r="E141" s="148"/>
      <c r="F141" s="148"/>
      <c r="G141" s="148"/>
      <c r="I141" s="8"/>
      <c r="J141" s="8"/>
      <c r="K141" s="8"/>
      <c r="L141" s="8"/>
      <c r="M141" s="8"/>
      <c r="N141" s="38"/>
    </row>
    <row r="142" spans="1:14">
      <c r="A142" s="114" t="s">
        <v>20</v>
      </c>
      <c r="B142" s="114" t="s">
        <v>0</v>
      </c>
      <c r="C142" s="114" t="s">
        <v>1</v>
      </c>
      <c r="D142" s="142" t="s">
        <v>2</v>
      </c>
      <c r="E142" s="142"/>
      <c r="F142" s="142"/>
      <c r="G142" s="114" t="s">
        <v>3</v>
      </c>
      <c r="I142" s="8"/>
      <c r="J142" s="8"/>
      <c r="K142" s="8"/>
      <c r="L142" s="8"/>
      <c r="M142" s="8"/>
      <c r="N142" s="38"/>
    </row>
    <row r="143" spans="1:14">
      <c r="A143" s="12"/>
      <c r="B143" s="19"/>
      <c r="C143" s="40"/>
      <c r="D143" s="19"/>
      <c r="E143" s="19"/>
      <c r="F143" s="19"/>
      <c r="G143" s="19"/>
      <c r="I143" s="8"/>
      <c r="J143" s="8"/>
      <c r="K143" s="8"/>
      <c r="L143" s="8"/>
      <c r="M143" s="8"/>
      <c r="N143" s="38"/>
    </row>
    <row r="144" spans="1:14">
      <c r="A144" s="12"/>
      <c r="B144" s="19"/>
      <c r="C144" s="40"/>
      <c r="D144" s="19"/>
      <c r="E144" s="19"/>
      <c r="F144" s="19"/>
      <c r="G144" s="19"/>
      <c r="I144" s="8"/>
      <c r="J144" s="8"/>
      <c r="K144" s="8"/>
      <c r="L144" s="8"/>
      <c r="M144" s="8"/>
      <c r="N144" s="38"/>
    </row>
    <row r="145" spans="1:14">
      <c r="A145" s="12"/>
      <c r="B145" s="19"/>
      <c r="C145" s="40"/>
      <c r="D145" s="19"/>
      <c r="E145" s="19"/>
      <c r="F145" s="19"/>
      <c r="G145" s="19"/>
      <c r="I145" s="8"/>
      <c r="J145" s="8"/>
      <c r="K145" s="8"/>
      <c r="L145" s="8"/>
      <c r="M145" s="8"/>
      <c r="N145" s="38"/>
    </row>
    <row r="146" spans="1:14" ht="15" customHeight="1">
      <c r="A146" s="146"/>
      <c r="B146" s="146"/>
      <c r="C146" s="146"/>
      <c r="D146" s="146"/>
      <c r="E146" s="146"/>
      <c r="F146" s="146"/>
      <c r="G146" s="146"/>
      <c r="I146" s="8"/>
      <c r="J146" s="8"/>
      <c r="K146" s="8"/>
      <c r="L146" s="8"/>
      <c r="M146" s="8"/>
      <c r="N146" s="38"/>
    </row>
    <row r="147" spans="1:14">
      <c r="A147" s="109" t="s">
        <v>89</v>
      </c>
      <c r="B147" s="119" t="s">
        <v>87</v>
      </c>
      <c r="C147" s="119"/>
      <c r="D147" s="119"/>
      <c r="E147" s="119"/>
      <c r="F147" s="119"/>
      <c r="G147" s="119"/>
      <c r="I147" s="8"/>
      <c r="J147" s="8"/>
      <c r="K147" s="8"/>
      <c r="L147" s="8"/>
      <c r="M147" s="8"/>
      <c r="N147" s="38"/>
    </row>
    <row r="148" spans="1:14">
      <c r="A148" s="79" t="s">
        <v>178</v>
      </c>
      <c r="B148" s="110" t="s">
        <v>179</v>
      </c>
      <c r="C148" s="79" t="s">
        <v>287</v>
      </c>
      <c r="D148" s="110">
        <v>3</v>
      </c>
      <c r="E148" s="110">
        <v>0</v>
      </c>
      <c r="F148" s="110">
        <v>0</v>
      </c>
      <c r="G148" s="110">
        <v>9</v>
      </c>
      <c r="I148" s="8"/>
      <c r="J148" s="8"/>
      <c r="K148" s="8"/>
      <c r="L148" s="8"/>
      <c r="M148" s="8"/>
      <c r="N148" s="38"/>
    </row>
    <row r="149" spans="1:14">
      <c r="A149" s="79" t="s">
        <v>178</v>
      </c>
      <c r="B149" s="110" t="s">
        <v>179</v>
      </c>
      <c r="C149" s="79" t="s">
        <v>287</v>
      </c>
      <c r="D149" s="110">
        <v>3</v>
      </c>
      <c r="E149" s="110">
        <v>0</v>
      </c>
      <c r="F149" s="110">
        <v>0</v>
      </c>
      <c r="G149" s="110">
        <v>9</v>
      </c>
      <c r="I149" s="8"/>
      <c r="J149" s="8"/>
      <c r="K149" s="8"/>
      <c r="L149" s="8"/>
      <c r="M149" s="8"/>
      <c r="N149" s="38"/>
    </row>
    <row r="150" spans="1:14">
      <c r="A150" s="79" t="s">
        <v>178</v>
      </c>
      <c r="B150" s="110" t="s">
        <v>179</v>
      </c>
      <c r="C150" s="79" t="s">
        <v>287</v>
      </c>
      <c r="D150" s="110">
        <v>3</v>
      </c>
      <c r="E150" s="110">
        <v>0</v>
      </c>
      <c r="F150" s="110">
        <v>0</v>
      </c>
      <c r="G150" s="110">
        <v>9</v>
      </c>
      <c r="I150" s="8"/>
      <c r="J150" s="8"/>
      <c r="K150" s="8"/>
      <c r="L150" s="8"/>
      <c r="M150" s="8"/>
      <c r="N150" s="38"/>
    </row>
    <row r="151" spans="1:14">
      <c r="A151" s="74" t="s">
        <v>275</v>
      </c>
      <c r="B151" s="110" t="s">
        <v>275</v>
      </c>
      <c r="C151" s="79" t="s">
        <v>274</v>
      </c>
      <c r="D151" s="110">
        <v>3</v>
      </c>
      <c r="E151" s="110">
        <v>0</v>
      </c>
      <c r="F151" s="110">
        <v>0</v>
      </c>
      <c r="G151" s="110">
        <v>9</v>
      </c>
      <c r="I151" s="8"/>
      <c r="J151" s="8"/>
      <c r="K151" s="8"/>
      <c r="L151" s="8"/>
      <c r="M151" s="8"/>
      <c r="N151" s="38"/>
    </row>
    <row r="152" spans="1:14">
      <c r="A152" s="74" t="s">
        <v>329</v>
      </c>
      <c r="B152" s="110" t="s">
        <v>275</v>
      </c>
      <c r="C152" s="79" t="s">
        <v>330</v>
      </c>
      <c r="D152" s="110">
        <v>3</v>
      </c>
      <c r="E152" s="110">
        <v>0</v>
      </c>
      <c r="F152" s="110">
        <v>0</v>
      </c>
      <c r="G152" s="110">
        <v>9</v>
      </c>
      <c r="H152" s="90">
        <f>9+9+9+9+2+2+9+2+10</f>
        <v>61</v>
      </c>
    </row>
    <row r="153" spans="1:14">
      <c r="A153" s="79" t="s">
        <v>200</v>
      </c>
      <c r="B153" s="110" t="s">
        <v>179</v>
      </c>
      <c r="C153" s="79" t="s">
        <v>201</v>
      </c>
      <c r="D153" s="110">
        <v>0</v>
      </c>
      <c r="E153" s="110">
        <v>0</v>
      </c>
      <c r="F153" s="110">
        <v>2</v>
      </c>
      <c r="G153" s="110">
        <v>2</v>
      </c>
    </row>
    <row r="154" spans="1:14">
      <c r="A154" s="79" t="s">
        <v>200</v>
      </c>
      <c r="B154" s="110" t="s">
        <v>179</v>
      </c>
      <c r="C154" s="79" t="s">
        <v>291</v>
      </c>
      <c r="D154" s="110">
        <v>0</v>
      </c>
      <c r="E154" s="110">
        <v>0</v>
      </c>
      <c r="F154" s="110">
        <v>2</v>
      </c>
      <c r="G154" s="110">
        <v>2</v>
      </c>
    </row>
    <row r="155" spans="1:14">
      <c r="A155" s="79" t="s">
        <v>71</v>
      </c>
      <c r="B155" s="110" t="s">
        <v>71</v>
      </c>
      <c r="C155" s="79" t="s">
        <v>273</v>
      </c>
      <c r="D155" s="110">
        <v>3</v>
      </c>
      <c r="E155" s="110">
        <v>0</v>
      </c>
      <c r="F155" s="110">
        <v>0</v>
      </c>
      <c r="G155" s="110">
        <v>9</v>
      </c>
    </row>
    <row r="156" spans="1:14">
      <c r="A156" s="79" t="s">
        <v>202</v>
      </c>
      <c r="B156" s="110" t="s">
        <v>292</v>
      </c>
      <c r="C156" s="79" t="s">
        <v>293</v>
      </c>
      <c r="D156" s="110">
        <v>0</v>
      </c>
      <c r="E156" s="110">
        <v>0</v>
      </c>
      <c r="F156" s="110">
        <v>2</v>
      </c>
      <c r="G156" s="110">
        <v>2</v>
      </c>
    </row>
    <row r="157" spans="1:14" ht="15" customHeight="1">
      <c r="A157" s="79" t="s">
        <v>198</v>
      </c>
      <c r="B157" s="110" t="s">
        <v>199</v>
      </c>
      <c r="C157" s="1" t="s">
        <v>331</v>
      </c>
      <c r="D157" s="110">
        <v>0</v>
      </c>
      <c r="E157" s="110">
        <v>0</v>
      </c>
      <c r="F157" s="110">
        <v>10</v>
      </c>
      <c r="G157" s="110">
        <v>10</v>
      </c>
    </row>
    <row r="158" spans="1:14" ht="15.75" customHeight="1">
      <c r="A158" s="7"/>
      <c r="B158" s="111"/>
      <c r="C158" s="7" t="s">
        <v>94</v>
      </c>
      <c r="D158" s="111">
        <f>SUM(D148:D157)</f>
        <v>18</v>
      </c>
      <c r="E158" s="111">
        <f>SUM(E148:E157)</f>
        <v>0</v>
      </c>
      <c r="F158" s="111">
        <f>SUM(F148:F157)</f>
        <v>16</v>
      </c>
      <c r="G158" s="111">
        <f>SUM(G148:G157)</f>
        <v>70</v>
      </c>
    </row>
    <row r="159" spans="1:14">
      <c r="A159" s="133" t="s">
        <v>271</v>
      </c>
      <c r="B159" s="134"/>
      <c r="C159" s="134"/>
      <c r="D159" s="134"/>
      <c r="E159" s="134"/>
      <c r="F159" s="134"/>
      <c r="G159" s="135"/>
    </row>
    <row r="160" spans="1:14">
      <c r="A160" s="119" t="s">
        <v>75</v>
      </c>
      <c r="B160" s="119"/>
      <c r="C160" s="119"/>
      <c r="D160" s="119"/>
      <c r="E160" s="119"/>
      <c r="F160" s="119"/>
      <c r="G160" s="119"/>
    </row>
    <row r="161" spans="1:7">
      <c r="A161" s="12"/>
      <c r="B161" s="19"/>
      <c r="C161" s="40"/>
      <c r="D161" s="19"/>
      <c r="E161" s="19"/>
      <c r="F161" s="19"/>
      <c r="G161" s="19"/>
    </row>
    <row r="162" spans="1:7" ht="15" customHeight="1">
      <c r="A162" s="12"/>
      <c r="B162" s="19"/>
      <c r="C162" s="40"/>
      <c r="D162" s="19"/>
      <c r="E162" s="19"/>
      <c r="F162" s="19"/>
      <c r="G162" s="19"/>
    </row>
    <row r="163" spans="1:7">
      <c r="A163" s="146"/>
      <c r="B163" s="146"/>
      <c r="C163" s="146"/>
      <c r="D163" s="146"/>
      <c r="E163" s="146"/>
      <c r="F163" s="146"/>
      <c r="G163" s="146"/>
    </row>
    <row r="164" spans="1:7">
      <c r="A164" s="109" t="s">
        <v>89</v>
      </c>
      <c r="B164" s="119" t="s">
        <v>88</v>
      </c>
      <c r="C164" s="119"/>
      <c r="D164" s="119"/>
      <c r="E164" s="119"/>
      <c r="F164" s="119"/>
      <c r="G164" s="119"/>
    </row>
    <row r="165" spans="1:7">
      <c r="A165" s="79" t="s">
        <v>202</v>
      </c>
      <c r="B165" s="110" t="s">
        <v>179</v>
      </c>
      <c r="C165" s="1" t="s">
        <v>331</v>
      </c>
      <c r="D165" s="110">
        <v>0</v>
      </c>
      <c r="E165" s="110">
        <v>0</v>
      </c>
      <c r="F165" s="110">
        <v>50</v>
      </c>
      <c r="G165" s="110">
        <v>50</v>
      </c>
    </row>
    <row r="166" spans="1:7">
      <c r="A166" s="7"/>
      <c r="B166" s="111"/>
      <c r="C166" s="7" t="s">
        <v>94</v>
      </c>
      <c r="D166" s="111">
        <v>0</v>
      </c>
      <c r="E166" s="111">
        <v>0</v>
      </c>
      <c r="F166" s="111">
        <v>50</v>
      </c>
      <c r="G166" s="111">
        <v>50</v>
      </c>
    </row>
    <row r="167" spans="1:7">
      <c r="A167" s="151" t="s">
        <v>19</v>
      </c>
      <c r="B167" s="151"/>
      <c r="C167" s="151"/>
      <c r="D167" s="151"/>
      <c r="E167" s="151"/>
      <c r="F167" s="151"/>
      <c r="G167" s="151"/>
    </row>
    <row r="168" spans="1:7">
      <c r="A168" s="119" t="s">
        <v>294</v>
      </c>
      <c r="B168" s="119"/>
      <c r="C168" s="119"/>
      <c r="D168" s="119"/>
      <c r="E168" s="119"/>
      <c r="F168" s="119"/>
      <c r="G168" s="109"/>
    </row>
    <row r="169" spans="1:7">
      <c r="A169" s="79" t="s">
        <v>250</v>
      </c>
      <c r="B169" s="110" t="s">
        <v>224</v>
      </c>
      <c r="C169" s="1" t="s">
        <v>320</v>
      </c>
      <c r="D169" s="110">
        <v>3</v>
      </c>
      <c r="E169" s="110">
        <v>0</v>
      </c>
      <c r="F169" s="110">
        <v>0</v>
      </c>
      <c r="G169" s="110">
        <v>9</v>
      </c>
    </row>
    <row r="170" spans="1:7">
      <c r="A170" s="79" t="s">
        <v>223</v>
      </c>
      <c r="B170" s="110" t="s">
        <v>251</v>
      </c>
      <c r="C170" s="1" t="s">
        <v>295</v>
      </c>
      <c r="D170" s="110">
        <v>3</v>
      </c>
      <c r="E170" s="110">
        <v>0</v>
      </c>
      <c r="F170" s="110">
        <v>0</v>
      </c>
      <c r="G170" s="110">
        <v>9</v>
      </c>
    </row>
    <row r="171" spans="1:7">
      <c r="A171" s="79" t="s">
        <v>296</v>
      </c>
      <c r="B171" s="110" t="s">
        <v>297</v>
      </c>
      <c r="C171" s="1" t="s">
        <v>321</v>
      </c>
      <c r="D171" s="110">
        <v>2</v>
      </c>
      <c r="E171" s="110">
        <v>1</v>
      </c>
      <c r="F171" s="110">
        <v>3</v>
      </c>
      <c r="G171" s="110">
        <v>11</v>
      </c>
    </row>
    <row r="172" spans="1:7">
      <c r="A172" s="79" t="s">
        <v>258</v>
      </c>
      <c r="B172" s="110" t="s">
        <v>259</v>
      </c>
      <c r="C172" s="1" t="s">
        <v>298</v>
      </c>
      <c r="D172" s="110">
        <v>3</v>
      </c>
      <c r="E172" s="110">
        <v>0</v>
      </c>
      <c r="F172" s="110">
        <v>0</v>
      </c>
      <c r="G172" s="110">
        <v>9</v>
      </c>
    </row>
    <row r="173" spans="1:7">
      <c r="A173" s="79" t="s">
        <v>229</v>
      </c>
      <c r="B173" s="110" t="s">
        <v>230</v>
      </c>
      <c r="C173" s="1" t="s">
        <v>322</v>
      </c>
      <c r="D173" s="110">
        <v>3</v>
      </c>
      <c r="E173" s="110">
        <v>0</v>
      </c>
      <c r="F173" s="110">
        <v>0</v>
      </c>
      <c r="G173" s="110">
        <v>9</v>
      </c>
    </row>
    <row r="174" spans="1:7">
      <c r="A174" s="79" t="s">
        <v>248</v>
      </c>
      <c r="B174" s="110" t="s">
        <v>249</v>
      </c>
      <c r="C174" s="1" t="s">
        <v>299</v>
      </c>
      <c r="D174" s="110">
        <v>3</v>
      </c>
      <c r="E174" s="110">
        <v>0</v>
      </c>
      <c r="F174" s="110">
        <v>0</v>
      </c>
      <c r="G174" s="110">
        <v>9</v>
      </c>
    </row>
    <row r="175" spans="1:7">
      <c r="A175" s="79" t="s">
        <v>221</v>
      </c>
      <c r="B175" s="110" t="s">
        <v>222</v>
      </c>
      <c r="C175" s="1" t="s">
        <v>323</v>
      </c>
      <c r="D175" s="110">
        <v>3</v>
      </c>
      <c r="E175" s="110">
        <v>0</v>
      </c>
      <c r="F175" s="110">
        <v>0</v>
      </c>
      <c r="G175" s="110">
        <v>9</v>
      </c>
    </row>
    <row r="176" spans="1:7">
      <c r="A176" s="79" t="s">
        <v>256</v>
      </c>
      <c r="B176" s="110" t="s">
        <v>257</v>
      </c>
      <c r="C176" s="1" t="s">
        <v>300</v>
      </c>
      <c r="D176" s="110">
        <v>3</v>
      </c>
      <c r="E176" s="110">
        <v>0</v>
      </c>
      <c r="F176" s="110">
        <v>0</v>
      </c>
      <c r="G176" s="110">
        <v>9</v>
      </c>
    </row>
    <row r="177" spans="1:7">
      <c r="A177" s="79" t="s">
        <v>231</v>
      </c>
      <c r="B177" s="110" t="s">
        <v>232</v>
      </c>
      <c r="C177" s="1" t="s">
        <v>324</v>
      </c>
      <c r="D177" s="110">
        <v>3</v>
      </c>
      <c r="E177" s="110">
        <v>0</v>
      </c>
      <c r="F177" s="110">
        <v>0</v>
      </c>
      <c r="G177" s="110">
        <v>9</v>
      </c>
    </row>
    <row r="178" spans="1:7">
      <c r="A178" s="79" t="s">
        <v>252</v>
      </c>
      <c r="B178" s="110" t="s">
        <v>226</v>
      </c>
      <c r="C178" s="1" t="s">
        <v>325</v>
      </c>
      <c r="D178" s="110">
        <v>3</v>
      </c>
      <c r="E178" s="110">
        <v>0</v>
      </c>
      <c r="F178" s="110">
        <v>0</v>
      </c>
      <c r="G178" s="110">
        <v>9</v>
      </c>
    </row>
    <row r="179" spans="1:7">
      <c r="A179" s="79" t="s">
        <v>225</v>
      </c>
      <c r="B179" s="110" t="s">
        <v>188</v>
      </c>
      <c r="C179" s="1" t="s">
        <v>301</v>
      </c>
      <c r="D179" s="110">
        <v>3</v>
      </c>
      <c r="E179" s="110">
        <v>0</v>
      </c>
      <c r="F179" s="110">
        <v>0</v>
      </c>
      <c r="G179" s="110">
        <v>9</v>
      </c>
    </row>
    <row r="180" spans="1:7">
      <c r="A180" s="116"/>
      <c r="B180" s="117"/>
      <c r="C180" s="117"/>
      <c r="D180" s="117"/>
      <c r="E180" s="117"/>
      <c r="F180" s="117"/>
      <c r="G180" s="117"/>
    </row>
    <row r="181" spans="1:7">
      <c r="A181" s="119" t="s">
        <v>326</v>
      </c>
      <c r="B181" s="119"/>
      <c r="C181" s="119"/>
      <c r="D181" s="119"/>
      <c r="E181" s="119"/>
      <c r="F181" s="119"/>
      <c r="G181" s="109"/>
    </row>
    <row r="182" spans="1:7">
      <c r="A182" s="79" t="s">
        <v>302</v>
      </c>
      <c r="B182" s="110" t="s">
        <v>228</v>
      </c>
      <c r="C182" s="1" t="s">
        <v>234</v>
      </c>
      <c r="D182" s="110">
        <v>3</v>
      </c>
      <c r="E182" s="110">
        <v>0</v>
      </c>
      <c r="F182" s="110">
        <v>0</v>
      </c>
      <c r="G182" s="110">
        <v>9</v>
      </c>
    </row>
    <row r="183" spans="1:7">
      <c r="A183" s="79" t="s">
        <v>303</v>
      </c>
      <c r="B183" s="110" t="s">
        <v>235</v>
      </c>
      <c r="C183" s="1" t="s">
        <v>236</v>
      </c>
      <c r="D183" s="110">
        <v>3</v>
      </c>
      <c r="E183" s="110">
        <v>0</v>
      </c>
      <c r="F183" s="110">
        <v>0</v>
      </c>
      <c r="G183" s="110">
        <v>9</v>
      </c>
    </row>
    <row r="184" spans="1:7">
      <c r="A184" s="79" t="s">
        <v>304</v>
      </c>
      <c r="B184" s="110" t="s">
        <v>237</v>
      </c>
      <c r="C184" s="1" t="s">
        <v>238</v>
      </c>
      <c r="D184" s="110">
        <v>3</v>
      </c>
      <c r="E184" s="110">
        <v>0</v>
      </c>
      <c r="F184" s="110">
        <v>0</v>
      </c>
      <c r="G184" s="110">
        <v>9</v>
      </c>
    </row>
    <row r="185" spans="1:7">
      <c r="A185" s="79" t="s">
        <v>305</v>
      </c>
      <c r="B185" s="110" t="s">
        <v>240</v>
      </c>
      <c r="C185" s="1" t="s">
        <v>241</v>
      </c>
      <c r="D185" s="110">
        <v>3</v>
      </c>
      <c r="E185" s="110">
        <v>0</v>
      </c>
      <c r="F185" s="110">
        <v>0</v>
      </c>
      <c r="G185" s="110">
        <v>9</v>
      </c>
    </row>
    <row r="186" spans="1:7">
      <c r="A186" s="79" t="s">
        <v>306</v>
      </c>
      <c r="B186" s="110" t="s">
        <v>224</v>
      </c>
      <c r="C186" s="1" t="s">
        <v>242</v>
      </c>
      <c r="D186" s="110">
        <v>3</v>
      </c>
      <c r="E186" s="110">
        <v>0</v>
      </c>
      <c r="F186" s="110">
        <v>0</v>
      </c>
      <c r="G186" s="110">
        <v>9</v>
      </c>
    </row>
    <row r="187" spans="1:7">
      <c r="A187" s="79" t="s">
        <v>307</v>
      </c>
      <c r="B187" s="110" t="s">
        <v>308</v>
      </c>
      <c r="C187" s="1" t="s">
        <v>244</v>
      </c>
      <c r="D187" s="110">
        <v>3</v>
      </c>
      <c r="E187" s="110">
        <v>0</v>
      </c>
      <c r="F187" s="110">
        <v>0</v>
      </c>
      <c r="G187" s="110">
        <v>9</v>
      </c>
    </row>
    <row r="188" spans="1:7">
      <c r="A188" s="79" t="s">
        <v>309</v>
      </c>
      <c r="B188" s="110" t="s">
        <v>260</v>
      </c>
      <c r="C188" s="1" t="s">
        <v>247</v>
      </c>
      <c r="D188" s="110">
        <v>3</v>
      </c>
      <c r="E188" s="110">
        <v>0</v>
      </c>
      <c r="F188" s="110">
        <v>0</v>
      </c>
      <c r="G188" s="110">
        <v>9</v>
      </c>
    </row>
    <row r="189" spans="1:7">
      <c r="A189" s="116"/>
      <c r="B189" s="117"/>
      <c r="C189" s="117"/>
      <c r="D189" s="117"/>
      <c r="E189" s="117"/>
      <c r="F189" s="117"/>
      <c r="G189" s="117"/>
    </row>
    <row r="190" spans="1:7">
      <c r="A190" s="119" t="s">
        <v>310</v>
      </c>
      <c r="B190" s="119"/>
      <c r="C190" s="119"/>
      <c r="D190" s="119"/>
      <c r="E190" s="119"/>
      <c r="F190" s="119"/>
      <c r="G190" s="109"/>
    </row>
    <row r="191" spans="1:7">
      <c r="A191" s="79" t="s">
        <v>254</v>
      </c>
      <c r="B191" s="110" t="s">
        <v>253</v>
      </c>
      <c r="C191" s="1" t="s">
        <v>311</v>
      </c>
      <c r="D191" s="110">
        <v>3</v>
      </c>
      <c r="E191" s="110">
        <v>0</v>
      </c>
      <c r="F191" s="110">
        <v>0</v>
      </c>
      <c r="G191" s="110">
        <v>9</v>
      </c>
    </row>
    <row r="192" spans="1:7">
      <c r="A192" s="79" t="s">
        <v>227</v>
      </c>
      <c r="B192" s="110" t="s">
        <v>255</v>
      </c>
      <c r="C192" s="1" t="s">
        <v>312</v>
      </c>
      <c r="D192" s="110">
        <v>3</v>
      </c>
      <c r="E192" s="110">
        <v>0</v>
      </c>
      <c r="F192" s="110">
        <v>0</v>
      </c>
      <c r="G192" s="110">
        <v>9</v>
      </c>
    </row>
    <row r="193" spans="1:7">
      <c r="A193" s="79" t="s">
        <v>239</v>
      </c>
      <c r="B193" s="110" t="s">
        <v>233</v>
      </c>
      <c r="C193" s="1" t="s">
        <v>261</v>
      </c>
      <c r="D193" s="110">
        <v>3</v>
      </c>
      <c r="E193" s="110">
        <v>0</v>
      </c>
      <c r="F193" s="110">
        <v>0</v>
      </c>
      <c r="G193" s="110">
        <v>9</v>
      </c>
    </row>
    <row r="194" spans="1:7">
      <c r="A194" s="79" t="s">
        <v>243</v>
      </c>
      <c r="B194" s="110" t="s">
        <v>196</v>
      </c>
      <c r="C194" s="1" t="s">
        <v>264</v>
      </c>
      <c r="D194" s="110">
        <v>3</v>
      </c>
      <c r="E194" s="110">
        <v>0</v>
      </c>
      <c r="F194" s="110">
        <v>0</v>
      </c>
      <c r="G194" s="110">
        <v>9</v>
      </c>
    </row>
    <row r="195" spans="1:7">
      <c r="A195" s="79" t="s">
        <v>245</v>
      </c>
      <c r="B195" s="110" t="s">
        <v>246</v>
      </c>
      <c r="C195" s="1" t="s">
        <v>265</v>
      </c>
      <c r="D195" s="110">
        <v>3</v>
      </c>
      <c r="E195" s="110">
        <v>0</v>
      </c>
      <c r="F195" s="110">
        <v>0</v>
      </c>
      <c r="G195" s="110">
        <v>9</v>
      </c>
    </row>
    <row r="196" spans="1:7">
      <c r="A196" s="79" t="s">
        <v>250</v>
      </c>
      <c r="B196" s="110" t="s">
        <v>251</v>
      </c>
      <c r="C196" s="1" t="s">
        <v>266</v>
      </c>
      <c r="D196" s="110">
        <v>3</v>
      </c>
      <c r="E196" s="110">
        <v>0</v>
      </c>
      <c r="F196" s="110">
        <v>0</v>
      </c>
      <c r="G196" s="110">
        <v>9</v>
      </c>
    </row>
    <row r="197" spans="1:7">
      <c r="A197" s="79" t="s">
        <v>267</v>
      </c>
      <c r="B197" s="110" t="s">
        <v>268</v>
      </c>
      <c r="C197" s="1" t="s">
        <v>269</v>
      </c>
      <c r="D197" s="110">
        <v>3</v>
      </c>
      <c r="E197" s="110">
        <v>0</v>
      </c>
      <c r="F197" s="110">
        <v>0</v>
      </c>
      <c r="G197" s="110">
        <v>9</v>
      </c>
    </row>
    <row r="198" spans="1:7">
      <c r="A198" s="79" t="s">
        <v>262</v>
      </c>
      <c r="B198" s="110" t="s">
        <v>263</v>
      </c>
      <c r="C198" s="1" t="s">
        <v>313</v>
      </c>
      <c r="D198" s="110">
        <v>3</v>
      </c>
      <c r="E198" s="110">
        <v>0</v>
      </c>
      <c r="F198" s="110">
        <v>0</v>
      </c>
      <c r="G198" s="110">
        <v>9</v>
      </c>
    </row>
    <row r="199" spans="1:7">
      <c r="A199" s="83"/>
      <c r="B199" s="83"/>
      <c r="C199" s="83"/>
      <c r="D199" s="83"/>
      <c r="E199" s="83"/>
      <c r="F199" s="83"/>
      <c r="G199" s="83"/>
    </row>
  </sheetData>
  <mergeCells count="84">
    <mergeCell ref="A168:F168"/>
    <mergeCell ref="A181:F181"/>
    <mergeCell ref="A190:F190"/>
    <mergeCell ref="D15:E15"/>
    <mergeCell ref="A130:G130"/>
    <mergeCell ref="A140:G140"/>
    <mergeCell ref="A146:G146"/>
    <mergeCell ref="A159:G159"/>
    <mergeCell ref="A163:G163"/>
    <mergeCell ref="D126:F126"/>
    <mergeCell ref="B107:G107"/>
    <mergeCell ref="D120:F120"/>
    <mergeCell ref="A119:G119"/>
    <mergeCell ref="A125:G125"/>
    <mergeCell ref="A167:G167"/>
    <mergeCell ref="B164:G164"/>
    <mergeCell ref="B147:G147"/>
    <mergeCell ref="A141:G141"/>
    <mergeCell ref="B131:G131"/>
    <mergeCell ref="D142:F142"/>
    <mergeCell ref="A160:G160"/>
    <mergeCell ref="D99:F99"/>
    <mergeCell ref="A76:G76"/>
    <mergeCell ref="A87:G87"/>
    <mergeCell ref="B88:G88"/>
    <mergeCell ref="A124:G124"/>
    <mergeCell ref="A118:G118"/>
    <mergeCell ref="A106:G106"/>
    <mergeCell ref="A102:G102"/>
    <mergeCell ref="B77:G77"/>
    <mergeCell ref="B103:G103"/>
    <mergeCell ref="A98:G98"/>
    <mergeCell ref="D26:F26"/>
    <mergeCell ref="B27:G27"/>
    <mergeCell ref="K93:M93"/>
    <mergeCell ref="H80:N80"/>
    <mergeCell ref="K27:M27"/>
    <mergeCell ref="F62:F63"/>
    <mergeCell ref="G62:G63"/>
    <mergeCell ref="A65:G65"/>
    <mergeCell ref="D62:D63"/>
    <mergeCell ref="E62:E63"/>
    <mergeCell ref="A34:G34"/>
    <mergeCell ref="A66:G66"/>
    <mergeCell ref="B55:G55"/>
    <mergeCell ref="B45:G45"/>
    <mergeCell ref="D51:D52"/>
    <mergeCell ref="K34:L34"/>
    <mergeCell ref="A44:G44"/>
    <mergeCell ref="A97:G97"/>
    <mergeCell ref="D35:F35"/>
    <mergeCell ref="B36:G36"/>
    <mergeCell ref="K97:M97"/>
    <mergeCell ref="A54:G54"/>
    <mergeCell ref="H88:N88"/>
    <mergeCell ref="K89:M89"/>
    <mergeCell ref="E51:E52"/>
    <mergeCell ref="F51:F52"/>
    <mergeCell ref="G51:G52"/>
    <mergeCell ref="B67:G67"/>
    <mergeCell ref="K25:L25"/>
    <mergeCell ref="H26:N26"/>
    <mergeCell ref="A24:G24"/>
    <mergeCell ref="A1:G1"/>
    <mergeCell ref="F2:G2"/>
    <mergeCell ref="D2:E2"/>
    <mergeCell ref="D4:E4"/>
    <mergeCell ref="D5:E5"/>
    <mergeCell ref="D6:E6"/>
    <mergeCell ref="D3:E3"/>
    <mergeCell ref="K13:L13"/>
    <mergeCell ref="K14:L14"/>
    <mergeCell ref="K16:L16"/>
    <mergeCell ref="D7:E7"/>
    <mergeCell ref="D8:E8"/>
    <mergeCell ref="D9:E9"/>
    <mergeCell ref="A16:G16"/>
    <mergeCell ref="A17:G17"/>
    <mergeCell ref="A25:G25"/>
    <mergeCell ref="D10:E10"/>
    <mergeCell ref="D11:E11"/>
    <mergeCell ref="D12:E12"/>
    <mergeCell ref="D13:E13"/>
    <mergeCell ref="D14:E14"/>
  </mergeCells>
  <pageMargins left="0.51" right="0.25" top="0.49" bottom="0.65" header="0.23622047244094499" footer="0.41"/>
  <pageSetup paperSize="9" scale="88" orientation="portrait" r:id="rId1"/>
  <headerFooter>
    <oddFooter>&amp;C&amp;"Arial,Bold"&amp;9(&amp;P)</oddFooter>
  </headerFooter>
  <rowBreaks count="5" manualBreakCount="5">
    <brk id="16" max="6" man="1"/>
    <brk id="24" max="6" man="1"/>
    <brk id="76" max="6" man="1"/>
    <brk id="130" max="6" man="1"/>
    <brk id="18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2017-11-11T00:39:14Z</cp:lastPrinted>
  <dcterms:created xsi:type="dcterms:W3CDTF">2015-08-25T10:19:17Z</dcterms:created>
  <dcterms:modified xsi:type="dcterms:W3CDTF">2018-05-01T06:03:41Z</dcterms:modified>
</cp:coreProperties>
</file>